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8_{B62BEBC6-B0B4-4A36-98C7-4FDFF11E1F5A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طما" sheetId="1" r:id="rId1"/>
    <sheet name="ساقلتة" sheetId="4" r:id="rId2"/>
    <sheet name="دار السلام" sheetId="5" r:id="rId3"/>
    <sheet name=" جرجا " sheetId="6" r:id="rId4"/>
    <sheet name="المنشأة" sheetId="7" r:id="rId5"/>
    <sheet name="المراغة" sheetId="8" r:id="rId6"/>
    <sheet name="البلينا" sheetId="9" r:id="rId7"/>
    <sheet name="اجمالى المراكز" sheetId="10" r:id="rId8"/>
  </sheets>
  <calcPr calcId="181029" calcMode="manual"/>
</workbook>
</file>

<file path=xl/calcChain.xml><?xml version="1.0" encoding="utf-8"?>
<calcChain xmlns="http://schemas.openxmlformats.org/spreadsheetml/2006/main">
  <c r="F42" i="1" l="1"/>
  <c r="B9" i="10" l="1"/>
  <c r="F117" i="9"/>
  <c r="F131" i="7" l="1"/>
  <c r="F132" i="7" l="1"/>
  <c r="F110" i="9"/>
  <c r="F116" i="9"/>
  <c r="F139" i="8"/>
  <c r="F45" i="8"/>
  <c r="F132" i="5"/>
  <c r="F92" i="4"/>
  <c r="F67" i="4"/>
  <c r="F44" i="4"/>
  <c r="F64" i="9" l="1"/>
  <c r="F81" i="9" l="1"/>
  <c r="F78" i="9"/>
  <c r="F23" i="9"/>
  <c r="F95" i="8"/>
  <c r="F125" i="8"/>
  <c r="F89" i="8"/>
  <c r="F102" i="8"/>
  <c r="F82" i="8"/>
  <c r="F18" i="8"/>
  <c r="F138" i="8"/>
  <c r="F50" i="8"/>
  <c r="F111" i="7"/>
  <c r="F121" i="7"/>
  <c r="F104" i="7"/>
  <c r="F60" i="7"/>
  <c r="F54" i="7"/>
  <c r="F31" i="7"/>
  <c r="F88" i="7"/>
  <c r="F72" i="6" l="1"/>
  <c r="F75" i="6"/>
  <c r="F68" i="6"/>
  <c r="F27" i="6"/>
  <c r="F37" i="6"/>
  <c r="F81" i="6"/>
  <c r="F40" i="6"/>
  <c r="F65" i="5"/>
  <c r="F13" i="5"/>
  <c r="F129" i="5"/>
  <c r="F120" i="5"/>
  <c r="F27" i="5"/>
  <c r="F40" i="5"/>
  <c r="F71" i="5"/>
  <c r="F124" i="5"/>
  <c r="F6" i="5"/>
  <c r="F9" i="5"/>
  <c r="F107" i="5"/>
  <c r="F82" i="4"/>
  <c r="F41" i="4"/>
  <c r="F91" i="4"/>
  <c r="F57" i="4"/>
  <c r="F82" i="6" l="1"/>
  <c r="F133" i="5"/>
  <c r="F14" i="1"/>
  <c r="F31" i="1" l="1"/>
  <c r="F20" i="1"/>
  <c r="F22" i="1" l="1"/>
  <c r="F43" i="1" s="1"/>
  <c r="F32" i="9"/>
  <c r="F35" i="9"/>
  <c r="F51" i="9"/>
  <c r="F25" i="9"/>
  <c r="F46" i="9"/>
  <c r="F48" i="9"/>
  <c r="F43" i="9"/>
  <c r="F38" i="9"/>
  <c r="F39" i="9"/>
  <c r="F30" i="9"/>
  <c r="F45" i="9"/>
  <c r="F50" i="9"/>
  <c r="F26" i="9"/>
  <c r="F27" i="9"/>
  <c r="F28" i="9"/>
  <c r="F49" i="9"/>
  <c r="F37" i="9"/>
  <c r="F36" i="9"/>
  <c r="F34" i="9"/>
  <c r="F41" i="9"/>
  <c r="F52" i="9"/>
  <c r="F47" i="9"/>
  <c r="F29" i="9"/>
  <c r="F40" i="9"/>
  <c r="F31" i="9"/>
  <c r="F44" i="9"/>
  <c r="F42" i="9"/>
</calcChain>
</file>

<file path=xl/sharedStrings.xml><?xml version="1.0" encoding="utf-8"?>
<sst xmlns="http://schemas.openxmlformats.org/spreadsheetml/2006/main" count="3109" uniqueCount="1061">
  <si>
    <t>م</t>
  </si>
  <si>
    <t>المديرية</t>
  </si>
  <si>
    <t>مصدر المشروع</t>
  </si>
  <si>
    <t>مديرية الصحة</t>
  </si>
  <si>
    <t>الانشطة/ المشروعات</t>
  </si>
  <si>
    <t>الموقع الجغرافي</t>
  </si>
  <si>
    <t>مدة التنفيذ المتوقعة بالاشهر</t>
  </si>
  <si>
    <t>موقف اتاحة الاراضي</t>
  </si>
  <si>
    <t>الاجراءات المطلوبة لتخصيص الاراضي</t>
  </si>
  <si>
    <t>انشاء محطة صرف بقرية القرية بالدوير وتوجد ارض املاك دولة وتمت المعاينة</t>
  </si>
  <si>
    <t>انشاء محطة صرف صحي بقرية الدويك وتوجد ارض تبرع اهالي وتمت المعاينة</t>
  </si>
  <si>
    <t>انشاء محطة صرف بقرية التل الذوكي وتوجد ارض املاك دولة وتمت المعاينة</t>
  </si>
  <si>
    <t>انشاء محطة صرف بقرية الاغانة وتوجد ارض املاك دولة وتمت المعاينة</t>
  </si>
  <si>
    <t xml:space="preserve">انشاء محطة صرف صحي لقرية مشطا وتوجد ارض املاك دولة وتم معاينتها </t>
  </si>
  <si>
    <t xml:space="preserve">انشاء محطة صرف صحي لقرية العتامنة وتوجد ارض املاك دولة وتم معاينتها  </t>
  </si>
  <si>
    <t>انشاء محطة صرف بقرية القطنة وتوجد ارض املاك دولة وتمت المعاينة</t>
  </si>
  <si>
    <t>انشاء محطة صرف بقرية سليم وجاري التبرع بالارض من قبل الاهالي</t>
  </si>
  <si>
    <t xml:space="preserve">انشاء محطة صرف صحي لقرية كوم العرب وتوجد ارض املاك دولة وتم معاينتها </t>
  </si>
  <si>
    <t xml:space="preserve">انشاء محطة صرف صحي لقرية الشيخ عمار وتوجد ارض املاك دولة وتم معاينتها </t>
  </si>
  <si>
    <t xml:space="preserve">انشاء محطة صرف صحي لقرية السكساكة وتوجد ارض املاك دولة وتم معاينتها </t>
  </si>
  <si>
    <t xml:space="preserve">شركة مياه الشرب والصرف الصحى </t>
  </si>
  <si>
    <t>القرية بالدوير</t>
  </si>
  <si>
    <t>نزلة الدويك</t>
  </si>
  <si>
    <t>تل الزوكى</t>
  </si>
  <si>
    <t>الأغانـة</t>
  </si>
  <si>
    <t>مشطا</t>
  </si>
  <si>
    <t>العتامنة</t>
  </si>
  <si>
    <t>القطنـة</t>
  </si>
  <si>
    <t>سليـم</t>
  </si>
  <si>
    <t>كـوم العرب</t>
  </si>
  <si>
    <t>الشيخ عمـار</t>
  </si>
  <si>
    <t>السكساكة</t>
  </si>
  <si>
    <t>شركة المياه</t>
  </si>
  <si>
    <t>12 شهر</t>
  </si>
  <si>
    <t>13 شهر</t>
  </si>
  <si>
    <t>متاح</t>
  </si>
  <si>
    <t>تغير مواسير الاسبستوس الي بلاستيك بقرية مشطا والقري التوابع</t>
  </si>
  <si>
    <t>تغير مواسير الاسبستوس الي بلاستيك بقرية الرياينة والقري التوابع</t>
  </si>
  <si>
    <t>تغير مواسير الاسبستوس الي بلاستيك بقرية سلامون والقري التوابع</t>
  </si>
  <si>
    <t>تغير مواسير الاسبستوس الي بلاستيك بقرية ام دومة والقري التوابع</t>
  </si>
  <si>
    <t>تغير مواسير الاسبستوس الي بلاستيك بقرية المدمر والقري التوابع</t>
  </si>
  <si>
    <t>الرياينة</t>
  </si>
  <si>
    <t>سلامون</t>
  </si>
  <si>
    <t>ام دومة</t>
  </si>
  <si>
    <t>المدمر</t>
  </si>
  <si>
    <t>مديرية التربية والتعليم</t>
  </si>
  <si>
    <t xml:space="preserve">عدد  المستفيدين  </t>
  </si>
  <si>
    <t>انشاء مدرسةكوم العرب الاعدادية</t>
  </si>
  <si>
    <t xml:space="preserve"> انشاء مدرسة كوم العرب الرسمية لغات 2</t>
  </si>
  <si>
    <t>انشاء  مدرسة كوم العرب الرسمية لغات 1</t>
  </si>
  <si>
    <t>انشاء مدرسة طما التربية الفكرية ب</t>
  </si>
  <si>
    <t xml:space="preserve"> انشاء مدرسة طما التربية الفكرية ع</t>
  </si>
  <si>
    <t>انشاء مدرسة سلامون الابتدائية الحديثة</t>
  </si>
  <si>
    <t xml:space="preserve"> انشاء مدرسة سلامون الابتدائية الجديدة</t>
  </si>
  <si>
    <t>احلال وتجديد مدرسة الشهيد محمود  دياب الاعدادية بالمدمر</t>
  </si>
  <si>
    <t>هيئة الابنية التعليمية</t>
  </si>
  <si>
    <t>كوم العرب</t>
  </si>
  <si>
    <t>طما</t>
  </si>
  <si>
    <t>تطوير شامل لمستشفي طما المركزي</t>
  </si>
  <si>
    <t>ـــــــــــــــــــــــــــــــــــــــــــــــ</t>
  </si>
  <si>
    <t>مديرية الشباب والرياضة</t>
  </si>
  <si>
    <t>تطوير مركز شباب الحديقة (صيانة المبني)</t>
  </si>
  <si>
    <t>تطوير مركز شباب العتامنة (صيانة المبني الاداري)</t>
  </si>
  <si>
    <t>تطوير مركز شباب الواقات (صيانة المبني الاداري وصالة اللياقة البدنية)</t>
  </si>
  <si>
    <t>الواقات</t>
  </si>
  <si>
    <t>تطوير مركز شباب الاغانة (انشاء مبني اداري)</t>
  </si>
  <si>
    <t>الاغانة</t>
  </si>
  <si>
    <t>تطوير مركز شباب كوم شقاو (اصيانة المبني الاداري والاسوار واستكمالها)</t>
  </si>
  <si>
    <t>كوم شقاو</t>
  </si>
  <si>
    <t>تطوير مركز شباب المدمر (قاعة اجتماعات وندوات)</t>
  </si>
  <si>
    <t>تطوير مركز شباب السلاموني (ازالة وبناء واستكمال السور)</t>
  </si>
  <si>
    <t>تطوير مركز شباب مشطا (صيانة المبني الاداري والاسوار)</t>
  </si>
  <si>
    <t>تطوير مركز شباب كوم العرب (صيانة الاسوار واستكمالها)</t>
  </si>
  <si>
    <t>تطوير مركز شباب ام دومة (ازالة وانشاء السور)</t>
  </si>
  <si>
    <t>التكلفة التقديرية بالمليون</t>
  </si>
  <si>
    <t>اجمالي قطاع التعليم</t>
  </si>
  <si>
    <t>اجمالي قطاع الصرف الصحي</t>
  </si>
  <si>
    <t>اجمالي قطاع مياه الشرب</t>
  </si>
  <si>
    <t>اجمالي قطاع الصحة</t>
  </si>
  <si>
    <t>اجمالي قطاع الشباب والرياضة</t>
  </si>
  <si>
    <t>ــــــــــــــــــ</t>
  </si>
  <si>
    <t>اسم القطاع</t>
  </si>
  <si>
    <t>الأنشطة/ المشروعات</t>
  </si>
  <si>
    <t>التكلفة التقديرية \ بالمليون</t>
  </si>
  <si>
    <t xml:space="preserve">التاريخ المتوقع لبدء المشروع </t>
  </si>
  <si>
    <t>مدة التنفيذ بالاشهر</t>
  </si>
  <si>
    <t>موقف اتاحة الأراضي</t>
  </si>
  <si>
    <t>الإجراءات المطلوبة لتخصيص الأرض</t>
  </si>
  <si>
    <t>الوحدة المحلية</t>
  </si>
  <si>
    <t xml:space="preserve"> </t>
  </si>
  <si>
    <t>تجهيز و تطوير وحدة صحة الاسره بالرياينه الحاجر</t>
  </si>
  <si>
    <t>قرية الحاجر \ الوحده المحليه بالجلاويه</t>
  </si>
  <si>
    <t>مديرية الصحه</t>
  </si>
  <si>
    <t>6 شهور</t>
  </si>
  <si>
    <t>الصحه</t>
  </si>
  <si>
    <t>تجهيز وتطوير وحدة صحة الاسره بالحرادنه</t>
  </si>
  <si>
    <t>الحرادنه / الوحده المحليه بالجلاويه</t>
  </si>
  <si>
    <t>اجمالى قطاع الصحه</t>
  </si>
  <si>
    <t>انشاء مخازن تابعه لادارة ساقلته التعليميه</t>
  </si>
  <si>
    <t>نجوع الرياينه / الوحده المحلية بالجلاويه</t>
  </si>
  <si>
    <t>مديرية التربيه و التعليم</t>
  </si>
  <si>
    <t>أرض مضافه كفناء لمدرسة نجع عطيه الابتدائيه بالجلاويه</t>
  </si>
  <si>
    <t>الجلاويه / الوحده المحليه بالجلاويه</t>
  </si>
  <si>
    <t>انشاء مدرسه نجع عمران تعليم اساسى</t>
  </si>
  <si>
    <t>مديريه التربيه والتعليم</t>
  </si>
  <si>
    <t>صيانة مدرسة الشهيد محمد طلعت الاعداديه بالجلاويه</t>
  </si>
  <si>
    <t>صيانة مدرسة الجلاويه بنين تعليم اساسى</t>
  </si>
  <si>
    <t xml:space="preserve">قطاع </t>
  </si>
  <si>
    <t xml:space="preserve">صيانة مدرسة مجمع سفلاق الابتدائيه </t>
  </si>
  <si>
    <t>سفلاق / الوحده المحليه بسفلاق</t>
  </si>
  <si>
    <t>التعليم</t>
  </si>
  <si>
    <t xml:space="preserve">انشاء مدرسة نجع العواميه تعليم اساسى </t>
  </si>
  <si>
    <t>العواميه / الوحده المحلية بسفلاق</t>
  </si>
  <si>
    <t>صيانة مدرسة سفلاق الاعداديه بنين</t>
  </si>
  <si>
    <t xml:space="preserve">صيانة مدرسة بنى واصل الاعداديه </t>
  </si>
  <si>
    <t>بنى واصل / الوحده المحليه بسفلاق</t>
  </si>
  <si>
    <t>صيانة مدرسة ساقلته الثانويه بنين</t>
  </si>
  <si>
    <t xml:space="preserve">مدينة ساقلته </t>
  </si>
  <si>
    <t>صيانة مدرسة ساقلته الابتدائيه الجديده</t>
  </si>
  <si>
    <t>صيانة مدرسة ساقلته التجاريه المشتركه</t>
  </si>
  <si>
    <t xml:space="preserve">اجمالى قطاع التعليم </t>
  </si>
  <si>
    <t xml:space="preserve">انشاء مبنى ادارى لمركز شباب العواميه </t>
  </si>
  <si>
    <t>قرية العواميه \ الوحده المحليه بسفلاق</t>
  </si>
  <si>
    <t>مديريه الشباب و الرياضه</t>
  </si>
  <si>
    <t>انشاء سور ملعب النجيل الصناعى بمركز شباب العواميه</t>
  </si>
  <si>
    <t>ترميم السور الخارجى</t>
  </si>
  <si>
    <t>6 شهر</t>
  </si>
  <si>
    <t>انشاء صالة لياقه بدنيه بمركز شباب بنى واصل</t>
  </si>
  <si>
    <t>قرية بنى واصل \ الوحده المحليه بسفلاق</t>
  </si>
  <si>
    <t>ادارة الشباب و الرياضه</t>
  </si>
  <si>
    <t xml:space="preserve">الشباب </t>
  </si>
  <si>
    <t>انشاء سور لملعب النجيل الصناعى بمركز شباب الرياينه الحاجر و استكمال و تعلية السور</t>
  </si>
  <si>
    <t>قرية الرياينه الحاجر\ الوحده المحليه بالجلاويه</t>
  </si>
  <si>
    <t>تعلية وترميم السور الخارجى لمركز شباب الرياينه الحاجر</t>
  </si>
  <si>
    <t>انشاء مركز شباب الفراسيه</t>
  </si>
  <si>
    <t>الفراسيه /الوحده المحليه بالجلاويه</t>
  </si>
  <si>
    <t>تعلية سور مركز شباب الطوايل الغربيه</t>
  </si>
  <si>
    <t>قرية الطوايل الغربيه \ الوحده المحليه بسفلاق</t>
  </si>
  <si>
    <t>اجمالى قطاع الشباب و الرياضه</t>
  </si>
  <si>
    <t xml:space="preserve">احلال و تجديد شبكات مياه الاسبستوس القديمه لقرية سفلاق بطول 11,791 متر </t>
  </si>
  <si>
    <t>قرية سفلاق \ الوحده المحليه لقرية سفلاق</t>
  </si>
  <si>
    <t>مد و تدعيم شبكات مياه البلاستيك للمناطق المحرومه بقرية سفلاق بطول 5000 متر</t>
  </si>
  <si>
    <t>مد و تدعيم شبكات مياه البلاستيك للمناطق المحرومه بقرية بنى واصل بطول 600 متر</t>
  </si>
  <si>
    <t>قرية بنى واصل \ الوحده المحليه لقرية سفلاق</t>
  </si>
  <si>
    <t xml:space="preserve">احلال و تجديد شبكات مياه الاسبستوس القديمه لقرية بنى واصل بطول 3224 متر </t>
  </si>
  <si>
    <t xml:space="preserve">احلال و تجديد شبكات مياه الاسبستوس القديمه لقرية نجوع بنى واصل بطول 4000 متر </t>
  </si>
  <si>
    <t>قرية نجوع بنى واصل \ الوحده المحلية بسفلاق</t>
  </si>
  <si>
    <t>مياه</t>
  </si>
  <si>
    <t xml:space="preserve">احلال و تجديد شبكات مياه الاسبستوس القديمه لقرية الطوايل الغربيه بطول 3537 متر </t>
  </si>
  <si>
    <t xml:space="preserve">الشرب </t>
  </si>
  <si>
    <t xml:space="preserve">احلال و تجديد شبكات مياه الاسبستوس القديمه لقرية الطوايل الشرقيه بطول 4000 متر </t>
  </si>
  <si>
    <t>قرية الطوايل الشرقيه \ الوحده المحليه بسفلاق</t>
  </si>
  <si>
    <t>و الصرف</t>
  </si>
  <si>
    <t>مد و تدعيم شبكات مياه البلاستيك للمناطق المحرومه بقرية العواميه بطول 500 متر</t>
  </si>
  <si>
    <t>الصحى</t>
  </si>
  <si>
    <t xml:space="preserve">احلال و تجديد شبكات مياه الاسبستوس القديمه لقرية العواميه بطول 5115متر </t>
  </si>
  <si>
    <t xml:space="preserve">احلال و تجديد شبكات مياه الاسبستوس القديمه لقرية فاوجلى بطول 3274متر </t>
  </si>
  <si>
    <t>قرية فاوجلى \ الوحده المحليه بسفلاق</t>
  </si>
  <si>
    <t xml:space="preserve">احلال و تجديدشبكات مياه الاسبستوس القديمه لقرية القرامطه شرق بطول 1723متر </t>
  </si>
  <si>
    <t>قرية القرامطه شرق \ الوحده المحليه بسفلاق</t>
  </si>
  <si>
    <t xml:space="preserve">مد و تدعيم شبكات مياه الاسبستوس القديمه لقرية الجلاويه بطول 1000متر </t>
  </si>
  <si>
    <t>قرية الجلاويه \ الوحده المحليه بالجلاويه</t>
  </si>
  <si>
    <t xml:space="preserve">احلال و تجديدشبكات مياه الاسبستوس القديمه لقرية الجلاويه  بطول 20000متر </t>
  </si>
  <si>
    <t xml:space="preserve">احلال و تجديدشبكات مياه الاسبستوس القديمه لقرية الحاجر  بطول 4544متر </t>
  </si>
  <si>
    <t xml:space="preserve">احلال و تجديدشبكات مياه الاسبستوس القديمه لقرية الفراسيه  بطول 6000 متر </t>
  </si>
  <si>
    <t>قرية الفراسيه \ الوحده المحليه بالجلاويه</t>
  </si>
  <si>
    <t xml:space="preserve">احلال و تجديدشبكات مياه الاسبستوس القديمه لقرية الكتكاته  بطول 3000 متر </t>
  </si>
  <si>
    <t>قرية الكتكاته \ الوحده المحليه بالجلاويه</t>
  </si>
  <si>
    <t xml:space="preserve">احلال و تجديدشبكات مياه الاسبستوس القديمه لقرية نجوع الرياينه بطول 1000متر </t>
  </si>
  <si>
    <t>قرية نجوع الرياينه\ الوحده المحلية بالجلاويه</t>
  </si>
  <si>
    <t xml:space="preserve">احلال و تجديدشبكات مياه الاسبستوس القديمه لقرية الحرادنه بطول 1443متر </t>
  </si>
  <si>
    <t>قرية الحرادنه \ الوحده المحليه الجلاويه</t>
  </si>
  <si>
    <t xml:space="preserve">مد شبكات الصرف الصحى بقرية فاوجلى </t>
  </si>
  <si>
    <t>هيئه</t>
  </si>
  <si>
    <t xml:space="preserve">12 شهر </t>
  </si>
  <si>
    <t>لم يتم توقيع بروتوكول</t>
  </si>
  <si>
    <t>مد شبكات الصرف الصحى بقرية بنى واصل</t>
  </si>
  <si>
    <t>مد شبكات الصرف الصحى بقرية  بالكتكاته</t>
  </si>
  <si>
    <t>انشاء توسعات محطة معاجة صرف ساقلته بالصوامعه شرق فى عام 2025 - 2030</t>
  </si>
  <si>
    <t>مركز ساقلته</t>
  </si>
  <si>
    <t>يوجد</t>
  </si>
  <si>
    <t xml:space="preserve">مخصصه </t>
  </si>
  <si>
    <t>انشاء توسعات محطة معاجة صرف ساقلته بالصوامعه شرق فى عام 2035 - 2040</t>
  </si>
  <si>
    <t>انشاء توسعات محطة معاجة صرف ساقلته بالجلاويه فى عام 2030 - 2035</t>
  </si>
  <si>
    <t>مد شبكات الصرف الصحى بقرية الجلاويه</t>
  </si>
  <si>
    <t>قريه الجلاويه/الوحده المحليه لقريه الجلاويه</t>
  </si>
  <si>
    <t>تم توقيع البروتوكول</t>
  </si>
  <si>
    <t>مد شبكات الصرف الصحى بقرية سفلاق</t>
  </si>
  <si>
    <t>مد شبكات الصرف الصحى بقرية القرامطه شرق</t>
  </si>
  <si>
    <t xml:space="preserve">مد شبكات الصرف الصحى بقرية الطوايل الشرقيه </t>
  </si>
  <si>
    <t>مد شبكات الصرف الصحى بقرية الطوايل الغربيه</t>
  </si>
  <si>
    <t xml:space="preserve">مد شبكات الصرف الصحى بقرية العواميه </t>
  </si>
  <si>
    <t>مد شبكات الصرف الصحى بقرية  الفراسيه</t>
  </si>
  <si>
    <t>مد شبكات الصرف الصحى بقرية نجوع بنى واصل</t>
  </si>
  <si>
    <t xml:space="preserve">مد شبكات الصرف الصحى بقرية الحرادنه </t>
  </si>
  <si>
    <t>قرية الحرادنه \ الوحده المحليه بسفلاق</t>
  </si>
  <si>
    <t>مد شبكات الصرف الصحى بقرية الحاجر</t>
  </si>
  <si>
    <t>مد شبكات الصرف الصحى بقرية نجوع الرياينه</t>
  </si>
  <si>
    <t>اجمالى قطاع مياه الشرب و الصرف الصحى</t>
  </si>
  <si>
    <t xml:space="preserve">عملية حماية جوانب نهر النيل بقرية الكتكاتة بطول 212 متر </t>
  </si>
  <si>
    <t>قريه الكتكاته(الوحده المحليه بالجلاويه)</t>
  </si>
  <si>
    <t>حماية النيل</t>
  </si>
  <si>
    <t>حماية و</t>
  </si>
  <si>
    <t xml:space="preserve">عملية حماية جوانب نهر النيل بناحية البوحه (الطوايل الغربيه )بطول 200 متر بطول 212 متر </t>
  </si>
  <si>
    <t>قريه البوحه(الوحده المحليه بسفلاق)</t>
  </si>
  <si>
    <t>تطوير النيل</t>
  </si>
  <si>
    <t xml:space="preserve">عملية حماية جوانب نهر النيل بناحية سفلاق بطول 330 متر </t>
  </si>
  <si>
    <t xml:space="preserve">عملية حماية جوانب نهر النيل بالجلاويه بطول 280 متر </t>
  </si>
  <si>
    <t xml:space="preserve">عملية حماية جوانب نهر النيل بناحية العواميه بطول 930 متر </t>
  </si>
  <si>
    <t xml:space="preserve">اجمالى قطاع حماية و تطوير النيل </t>
  </si>
  <si>
    <t>القرامطه شرق (سفلاق )</t>
  </si>
  <si>
    <t xml:space="preserve">قطاع توزيع الكهرباء </t>
  </si>
  <si>
    <t xml:space="preserve">6 شهور </t>
  </si>
  <si>
    <t xml:space="preserve">احلال محولات بقدرات اعلى وضافة  محولات وانشاء موزعات جديده ومد وتدعيم شبكات بطول 60متر واحلال وتجديد شبكات بطول 40كم  </t>
  </si>
  <si>
    <t xml:space="preserve">احلال محولات بقدرات اعلى وضافة  محولات وانشاء موزعات جديده ومد وتدعيم شبكات بطول 15متر واحلال وتجديد شبكات بطول 30كم </t>
  </si>
  <si>
    <t>فاوجلى (سفلاق )</t>
  </si>
  <si>
    <t xml:space="preserve">احلال محولات بقدرات اعلى وضافة  محولات وانشاء موزعات جديده ومد وتدعيم شبكات بطول 80متر واحلال وتجديد شبكات بطول 30كم  </t>
  </si>
  <si>
    <t xml:space="preserve">الكهرباء </t>
  </si>
  <si>
    <t xml:space="preserve">حلال محولات بقدرات اعلى وضافة  محولات وانشاء موزعات جديده ومد وتدعيم شبكات بطول 40 واحلال وتجديد شبكات بطول 20  </t>
  </si>
  <si>
    <t xml:space="preserve">حلال محولات بقدرات اعلى وضافة  محولات وانشاء موزعات جديده ومد وتدعيم شبكات بطول 25متر واحلال وتجديد شبكات بطول 40  </t>
  </si>
  <si>
    <t xml:space="preserve">حلال محولات بقدرات اعلى وضافة  محولات وانشاء موزعات جديده ومد وتدعيم شبكات بطول 65متر واحلال وتجديد شبكات بطول 30كم  </t>
  </si>
  <si>
    <t xml:space="preserve">حلال محولات بقدرات اعلى وضافة  محولات وانشاء موزعات جديده ومد وتدعيم شبكات بطول 15متر واحلال وتجديد شبكات بطول 30كم  </t>
  </si>
  <si>
    <t>الطوايل الغربيه (سفلاق)</t>
  </si>
  <si>
    <t xml:space="preserve">حلال محولات بقدرات اعلى وضافة  محولات وانشاء موزعات جديده ومد وتدعيم شبكات بطول 9متر واحلال وتجديد شبكات بطول 30كم  </t>
  </si>
  <si>
    <t>الطوايل الشرقيه  (سفلاق)</t>
  </si>
  <si>
    <t xml:space="preserve">حلال محولات بقدرات اعلى وضافة  محولات وانشاء موزعات جديده ومد وتدعيم شبكات بطول 40متر  واحلال وتجديد شبكات بطول 15كم   </t>
  </si>
  <si>
    <t xml:space="preserve">حلال محولات بقدرات اعلى وضافة  محولات وانشاء موزعات جديده ومد وتدعيم شبكات بطول 40متر واحلال وتجديد شبكات بطول 20كم </t>
  </si>
  <si>
    <t xml:space="preserve">الحاجر الجلاويه </t>
  </si>
  <si>
    <t xml:space="preserve">حلال محولات بقدرات اعلى وضافة  محولات وانشاء موزعات جديده ومد وتدعيم شبكات بطول 10متر واحلال وتجديد شبكات بطول 200كم  </t>
  </si>
  <si>
    <t>نجوع بنى واصل سفلاق</t>
  </si>
  <si>
    <t xml:space="preserve">حلال محولات بقدرات اعلى وضافة  محولات وانشاء موزعات جديده ومد وتدعيم شبكات بطول 10متر واحلال وتجديد شبكات بطول 20كم  </t>
  </si>
  <si>
    <t xml:space="preserve">حلال محولات بقدرات اعلى وضافة  محولات وانشاء موزعات جديده ومد وتدعيم شبكات بطول 0 واحلال وتجديد شبكات بطول 25كم  </t>
  </si>
  <si>
    <t xml:space="preserve">الكتكاته الجلاويه </t>
  </si>
  <si>
    <t>اجمالى قطاع الكهرباء</t>
  </si>
  <si>
    <t>قطاع الطرق و الكبارى</t>
  </si>
  <si>
    <t>انشاء كوبرى البوحه يربط جزيرة البوحه بقرية الطوايل و مركز ساقلته</t>
  </si>
  <si>
    <t>جزيرة البوحه \ الوحده المحليه بسفلاق</t>
  </si>
  <si>
    <t>وحده محليه</t>
  </si>
  <si>
    <t>24 شهر</t>
  </si>
  <si>
    <t>اجمالى قطاع الطرق و الكبارى</t>
  </si>
  <si>
    <t>قطاع الرى</t>
  </si>
  <si>
    <t>تدبيش وتبطين عدد 36 ترعه بطول 83 كم بدائرة المركز</t>
  </si>
  <si>
    <t>دائره المركز</t>
  </si>
  <si>
    <t>مديرية الرى</t>
  </si>
  <si>
    <t xml:space="preserve">اجمالى قطاع الرى </t>
  </si>
  <si>
    <t>القطاع</t>
  </si>
  <si>
    <t xml:space="preserve">احلال محولات بقدرات اعلى وضافة  محولات وانشاء موزعات جديده ومد وتدعيم شبكات بطول 10متر واحلال وتجديد شبكات بطول 20كم  </t>
  </si>
  <si>
    <t xml:space="preserve">احلال بقدرات اعلي - اضافة محولات بالاضافة لانشاء موزعات جديدة </t>
  </si>
  <si>
    <t>مدينة دار السلام</t>
  </si>
  <si>
    <t>كهرباء</t>
  </si>
  <si>
    <t>اولاد سالم بحرى</t>
  </si>
  <si>
    <t>اولاد سالم قبلى</t>
  </si>
  <si>
    <t>اولاد يحي</t>
  </si>
  <si>
    <t>اولاد طوق غرب</t>
  </si>
  <si>
    <t>اولاد الشيخ</t>
  </si>
  <si>
    <t>النصيرات</t>
  </si>
  <si>
    <t>الكشح</t>
  </si>
  <si>
    <t>القوصيه</t>
  </si>
  <si>
    <t>العقارية</t>
  </si>
  <si>
    <t>الشيخ امبادر</t>
  </si>
  <si>
    <t>عرب الصبحة</t>
  </si>
  <si>
    <t>عرب العطايات البحريه</t>
  </si>
  <si>
    <t>الزرزارهوالديرةوالبرايده</t>
  </si>
  <si>
    <t>عزبة رضوان وحلوان</t>
  </si>
  <si>
    <t>البلابيش المستجده</t>
  </si>
  <si>
    <t>البلابيش بحرى</t>
  </si>
  <si>
    <t>الخيام</t>
  </si>
  <si>
    <t>اولاد خلف</t>
  </si>
  <si>
    <t>نقنق</t>
  </si>
  <si>
    <t>النغاميش</t>
  </si>
  <si>
    <t>نجوع مازن</t>
  </si>
  <si>
    <t>مزاته</t>
  </si>
  <si>
    <t>عسيرىوشاهين والمشايخ</t>
  </si>
  <si>
    <t>الدير ونجوعها</t>
  </si>
  <si>
    <t>الحاجر ونجوعها</t>
  </si>
  <si>
    <t>يحي بحرى ونجوعها</t>
  </si>
  <si>
    <t>العزبة</t>
  </si>
  <si>
    <t>يحي قبلي ونجوعها</t>
  </si>
  <si>
    <t>توريد وتلاكيب عدد 300عمود جهد منخفض بالمشتملات</t>
  </si>
  <si>
    <t>قريه السلام</t>
  </si>
  <si>
    <t>توريد وتلاكيب عدد 200عمود جهد منخفض بالمشتملات</t>
  </si>
  <si>
    <t>بالخيام</t>
  </si>
  <si>
    <t>توريد وتلاكيب عدد 600عمود جهد منخفض بالمشتملات و4كم سلك مغطاه</t>
  </si>
  <si>
    <t>اولاد يحيى بحري</t>
  </si>
  <si>
    <t>توريد وتلاكيب عدد 200عمود جهد منخفض بالمشتملات و160 كشاف ليد</t>
  </si>
  <si>
    <t>اولاد سالم بحري</t>
  </si>
  <si>
    <t>انارة الطريق الشرقى الموازى للطريق السريع باعمدة ومحولات</t>
  </si>
  <si>
    <t>المركز</t>
  </si>
  <si>
    <t>انشاء محطه محولات كهلاباء لخدمه الظهير الصحراوي</t>
  </si>
  <si>
    <t>مشتركه</t>
  </si>
  <si>
    <t>ارض املاك دوله متاحه</t>
  </si>
  <si>
    <t>مطلوب اصدار قرار تخصيص</t>
  </si>
  <si>
    <t>الكهرباء</t>
  </si>
  <si>
    <t xml:space="preserve">مد وتدعيم شبكات للمناطق المحرومه بطول 11كم </t>
  </si>
  <si>
    <t>احلال وتجديد شبكات مياه الشرب المتهالكه بطول 149 كم</t>
  </si>
  <si>
    <t xml:space="preserve">مشتركه </t>
  </si>
  <si>
    <t>مياه الشرب</t>
  </si>
  <si>
    <t>اجمالى قطاع مياه الشرب</t>
  </si>
  <si>
    <t>استكمال اعمال الصرف الصحي بدائره  القريه</t>
  </si>
  <si>
    <t>اواد سالم</t>
  </si>
  <si>
    <t>الوحده المحليه</t>
  </si>
  <si>
    <t>متاح من خلال تبرع الاهالي</t>
  </si>
  <si>
    <t>انهاء الاجراءات</t>
  </si>
  <si>
    <t>انشاء مشروع صرف صحي باولاد الشيخ (كومبكت)</t>
  </si>
  <si>
    <t>صرف الصحي</t>
  </si>
  <si>
    <t>متاحه ارض املاك دوله</t>
  </si>
  <si>
    <t>الصرف الصحى</t>
  </si>
  <si>
    <t>اجمالى قطاع الصرف الصحى</t>
  </si>
  <si>
    <t>انشاء مجمع سكني بعرب الصبحه بعدد 15 عماره</t>
  </si>
  <si>
    <t>عرب الصبحه</t>
  </si>
  <si>
    <t>احلال وتجديد 13 من العمرات السكنيه لخدمه المركز</t>
  </si>
  <si>
    <t>مشتركه مشروع مشترك</t>
  </si>
  <si>
    <t>انشاء 4 عمرات سكنيه بأولاد يحيى</t>
  </si>
  <si>
    <t>الاسكان</t>
  </si>
  <si>
    <t xml:space="preserve">عمليه حمايه جوانب نهر النيل بناحيه اولاد خليفه بطول 450 متر </t>
  </si>
  <si>
    <t>اولاد خليفه</t>
  </si>
  <si>
    <t>حمايه النيل</t>
  </si>
  <si>
    <t>عمليه حمايه جوانب نهر النيل بناحيه اولاد خلف 500 متر</t>
  </si>
  <si>
    <t>عمليه حمايه جوانب نهر النيل بناحيه الشيخ امبادر 500متر</t>
  </si>
  <si>
    <t>انشاء المرسى علي البر الشرقي بدار السلام وتم عمل الجسات والرسومات الهندسيه بمعرفه معهد بحوث النيل ومطلوب انهاء الموافقات</t>
  </si>
  <si>
    <t>عمليه حمايه جوانب نهر النيل بناحيه اولاد يحيى بحري 680</t>
  </si>
  <si>
    <t>اولاد يحيى</t>
  </si>
  <si>
    <t>اجمالى قطاع الاسكان</t>
  </si>
  <si>
    <t>اجمالى حماية النيل</t>
  </si>
  <si>
    <t xml:space="preserve">انشاء كورنيش علي الترعه الفاروقيه من الناحيه الشرقيه بطول 1.5 كم علي ثلاث مناطق متفرقه وتيشمل المشروع تدبيش الترعه في هذه المنطقه وانشاء المشروع </t>
  </si>
  <si>
    <t>متاحه له الارض</t>
  </si>
  <si>
    <t xml:space="preserve">تغطيه المصرف القاطع بجوار الطريق علي مدخل مزاته شرق وغرب الطريق بطول 30 متر </t>
  </si>
  <si>
    <t>قريه نجوع مازن</t>
  </si>
  <si>
    <t>تغطه جنابيه البلابيش بشمال مشتركه لتوسعه الطريق السريه بطول 10كم</t>
  </si>
  <si>
    <t>تغطيه جنبيه ايمن الترعه الفاروقيه لتوسيع الطريق السريع بطول 1كم</t>
  </si>
  <si>
    <t>تدبيش بعض جوانب الترعه الفاروقيه المنهاره بطول 500 متر</t>
  </si>
  <si>
    <t>انشاء وعمل صددات علي الطريق السريع بطول 30كم</t>
  </si>
  <si>
    <t>تغطيه تغطيه ترعه راتب بطول300 متر من الشيخ جامع الي نجع الدنافقه</t>
  </si>
  <si>
    <t>تدبيش جوانب نهر النيل بطول 1كم بقريه الشيخ جامع والقيزان والمساعيد</t>
  </si>
  <si>
    <t>احلال وتجديد كوبري نجوع مازن شرق</t>
  </si>
  <si>
    <t>احلال وتجديد كوبري عرب الصبحه</t>
  </si>
  <si>
    <t>السلام</t>
  </si>
  <si>
    <t xml:space="preserve">احلال وتجديد الثلاث ترع باولاد سالم </t>
  </si>
  <si>
    <t>تغطيه ترعه زيل الطارف بقريه السلام بطول 200 متر بهدف حل ازمه الباعه الجائلين وانشاء موقف</t>
  </si>
  <si>
    <t>الرى</t>
  </si>
  <si>
    <t>التكلفة التقديرية بالالف</t>
  </si>
  <si>
    <t>انشاء مدرسه ناصر الابتدائيه بنع عمار</t>
  </si>
  <si>
    <t>الحاجر باولاد يحيى بحري</t>
  </si>
  <si>
    <t>هيئه الابنيه</t>
  </si>
  <si>
    <t>يوجد ارض مخصصه</t>
  </si>
  <si>
    <t>مطلوب انهاء باقي الاجراءات</t>
  </si>
  <si>
    <t>انشاء مدرسه الغرقان  ت ا</t>
  </si>
  <si>
    <t>اولاد يحيى قبلي</t>
  </si>
  <si>
    <t>انشاء مدرسه مزاته شرق ابتدائي</t>
  </si>
  <si>
    <t>مزاته شرق</t>
  </si>
  <si>
    <t>يوجد ارض املاك دوله</t>
  </si>
  <si>
    <t>انشاء مدرسه ابتدائي بنجع الضبيعه</t>
  </si>
  <si>
    <t>انشاء مدرسه ابتدائي نجع الونتني</t>
  </si>
  <si>
    <t>البلابيش قبلي</t>
  </si>
  <si>
    <t>يوجد ارض تبرع</t>
  </si>
  <si>
    <t>انشاء مدرسه ابتدائي بصديق المنشاوي</t>
  </si>
  <si>
    <t>انشاء مدرسه للتعليم الاساسي ببني خالد</t>
  </si>
  <si>
    <t>انشاء مدرسه ابتدائي ابوالعطا احمد علي</t>
  </si>
  <si>
    <t>البلابيش بحري</t>
  </si>
  <si>
    <t>مدرسه الشيخ جمال فاضل رضوا</t>
  </si>
  <si>
    <t>اولاد سالم طوق غرب</t>
  </si>
  <si>
    <t xml:space="preserve">اضافه جناح لمدرسه يحيى الحاجر </t>
  </si>
  <si>
    <t>يحيى الحاجر</t>
  </si>
  <si>
    <t>احلال وتجديد نجع موسى</t>
  </si>
  <si>
    <t xml:space="preserve">متاح </t>
  </si>
  <si>
    <t>انشاء معهد ازهري ابتدائي بنجع هاشم عسيري</t>
  </si>
  <si>
    <t>يحيى بحري</t>
  </si>
  <si>
    <t>انشاء معهد نجع موسى الاعدادي الازهري</t>
  </si>
  <si>
    <t>اجمالى التعليم</t>
  </si>
  <si>
    <t>انشاء سور لمركز شباب عرب العطيات</t>
  </si>
  <si>
    <t>عرب العطيات</t>
  </si>
  <si>
    <t>الشباب والرياضه</t>
  </si>
  <si>
    <t>ترميم المبنى الاداري لمركز شباب البلابيش قبلي</t>
  </si>
  <si>
    <t>البلابش قبلي</t>
  </si>
  <si>
    <t>انشاء سور للمركز نجوع مازن شرق</t>
  </si>
  <si>
    <t>انشاء سور لمركز شباب المدينه</t>
  </si>
  <si>
    <t>انشاء غرف خلع ملابس ودورات مياه وسور ملعب لمركز شباب الحاجر</t>
  </si>
  <si>
    <t>اولاد يحيى الحاجر</t>
  </si>
  <si>
    <t>انشاء سور لمركز شباب اولاد الشيخ</t>
  </si>
  <si>
    <t>ترميم المبنى الاداري لمركز شباب اولاد خلف</t>
  </si>
  <si>
    <t>استكمال سور الملعب لمركز شباب الكرنك</t>
  </si>
  <si>
    <t>نجع الكرنك</t>
  </si>
  <si>
    <t>احلال وتجديد المبنى الاداري لمركز شباب هاشم عسيري</t>
  </si>
  <si>
    <t>هاشم عسيري</t>
  </si>
  <si>
    <t>صيانه المبنى الاداري ودورات المياه لمركز شباب عرب الصبحه</t>
  </si>
  <si>
    <t>انشاء مبني اداري وسور وملعب كره قدم لنادي نجع الحسين</t>
  </si>
  <si>
    <t>نجع الحسين</t>
  </si>
  <si>
    <t>انشاء سور ملعب لمركز شباب اولاد يحيى الحاجر</t>
  </si>
  <si>
    <t>الشباب والرياضة</t>
  </si>
  <si>
    <t>اجمالى الشباب والرياضة</t>
  </si>
  <si>
    <t>احلال وتجديد الوحده البيطريه بقريه صديق المنشاوي</t>
  </si>
  <si>
    <t>احلال وتجديد الوحده البيطريه بقريه اولاد سالم بحري</t>
  </si>
  <si>
    <t>اولاد سالم</t>
  </si>
  <si>
    <t xml:space="preserve">انشاء مجزر نص الي </t>
  </si>
  <si>
    <t>احلال وتجديد الوحده البيطريه بقريه الخيام</t>
  </si>
  <si>
    <t>الطب البيطرى</t>
  </si>
  <si>
    <t>اجمالى الطب البيطرى</t>
  </si>
  <si>
    <t>انشاء وحده اسعاف القوصه</t>
  </si>
  <si>
    <t xml:space="preserve">انشاء وتجهيز قسم غسيل كلوي بوحده طب الاسره بالمستفتشفي التكاملي </t>
  </si>
  <si>
    <t>داخل المستشفى</t>
  </si>
  <si>
    <t>تجهيز مستشفي التكامل باولاد يحيى</t>
  </si>
  <si>
    <t>الصحة</t>
  </si>
  <si>
    <t>اجمالى الصحة</t>
  </si>
  <si>
    <t>التضامن الاجتماعي</t>
  </si>
  <si>
    <t xml:space="preserve">احلال وتجديد مبني التضامن الاجتماعي </t>
  </si>
  <si>
    <t>املاك دوله</t>
  </si>
  <si>
    <t>ملك التضامن ومطلوب موافقه التضامن</t>
  </si>
  <si>
    <t>هيئه البريد</t>
  </si>
  <si>
    <t>انشاء مكتب بريد دير النغاميش</t>
  </si>
  <si>
    <t>مطلوب له قرار تخصيص</t>
  </si>
  <si>
    <t>اعاده رصف الطريق بطول 40كم وعرض 8متر اسفلت واربع متر طبانات من الجانبين</t>
  </si>
  <si>
    <t>انشاء طرق مؤديه الي الظهير الصحراويمن الجهه الشرقيه لمداخل الوحدات القرويه بطول 15 كم وعرض 7متر</t>
  </si>
  <si>
    <t>يحيبى بحري مداخل النجوع من شرق الطريق السريع</t>
  </si>
  <si>
    <t>رصف مدخل الخيام الرئيسي من الكشح حتي الخيام بطول 5كم وعرض 6متر</t>
  </si>
  <si>
    <t>رصف المدخل الخيام الغربي حتي اولاد سالم على جسر طراد النيل بطول 5كم وعرض 6متر</t>
  </si>
  <si>
    <t>رصف مدخل الخيام الشرقي حتي مجموعه الكباري بطول 3كم وعرض 6متر</t>
  </si>
  <si>
    <t>استكمال رصف مدخل القوصه بطول 2كم وعرض6متر</t>
  </si>
  <si>
    <t>استكمال رصف مدخل الشيخ امبادر 2كم وعرض 6متر</t>
  </si>
  <si>
    <t>استكمال رصف مدخل البلابيش بحري بطول 2كم وعرض6متر</t>
  </si>
  <si>
    <t>اعاده رصف طريق ترعه زيل الطارف بطول 7كم وعرض 6متر من البلابيش الي القوصه</t>
  </si>
  <si>
    <t>رصف مدخل عزبه سعد بطول 2كم من البلابيش بحري حتي القريه الرئيسيه</t>
  </si>
  <si>
    <t xml:space="preserve">رصف مدخل عرب العطيات القبليه بطول 1كم من نهايه الرصف السابق </t>
  </si>
  <si>
    <t>اعاده رصف مدخل نجوع مازن الزوازيه بطول 2كم وعرض 6متر</t>
  </si>
  <si>
    <t>اعاده رصف مدخل يحيى قبلي بطول 2كم وعرض 6متر</t>
  </si>
  <si>
    <t>اعاده رصف مدخل اولاد خليفه بطول 2كم وعرض6متر</t>
  </si>
  <si>
    <t>اعاده رصف مدخل الغرقان والعصاره وبنى خالد بطول 2كم وعرض6متر</t>
  </si>
  <si>
    <t>اعاده رصف مدخل الشيخ جامع بطول 2كم وعرض 6متر</t>
  </si>
  <si>
    <t>اعاده رصف مدخل الحرجه بطول 1.5 كم وعرض 6متر</t>
  </si>
  <si>
    <t>اعاده رصف مدخل الدنافقه بطول 1.5 وعرض 6متر</t>
  </si>
  <si>
    <t>اعاده رصف مدخل القيزان بطول 1.5 كم و6متر</t>
  </si>
  <si>
    <t>اعاده رصف مدخل نجع الدير الغربي بطول 1.5كم وعرض 6متر</t>
  </si>
  <si>
    <t>استكمال رصف جسر طراد النيل بطول 3كم وعرض 7متر</t>
  </si>
  <si>
    <t>استكمال رصف جسر طراد النيل باولاد سالم بطول 5كم وعرض7متر من مشتركه  حتي سالم بحري</t>
  </si>
  <si>
    <t>اعاده رصف طريق مدخل النصيرات الغربي بطول 4كم وعرض 7متر حتي مزاته شرق</t>
  </si>
  <si>
    <t>اعاده رصف طريق صليبه الخيام بطول 5كم وعرض 6متر</t>
  </si>
  <si>
    <t>اجمالى الطرق</t>
  </si>
  <si>
    <t>الطرق</t>
  </si>
  <si>
    <t>قطاع الصحة</t>
  </si>
  <si>
    <t>عدد المستفيدين</t>
  </si>
  <si>
    <t>الموقع الجغرافى</t>
  </si>
  <si>
    <t xml:space="preserve">مدة التنفيذ المتوقعة بالاشهر </t>
  </si>
  <si>
    <t>موقف اتاحة الاراضى</t>
  </si>
  <si>
    <t>الاجراءات المطلوبة لتخصيص الاراضى</t>
  </si>
  <si>
    <t xml:space="preserve">انشاء وحدة صحية بنجع سعيد </t>
  </si>
  <si>
    <t xml:space="preserve">البربا </t>
  </si>
  <si>
    <t xml:space="preserve">مديرية الصحة </t>
  </si>
  <si>
    <t>12 شهراً</t>
  </si>
  <si>
    <t>متاحة</t>
  </si>
  <si>
    <t>انشاء سور وحدة صحة بيت داود</t>
  </si>
  <si>
    <t>بيت داود</t>
  </si>
  <si>
    <t>13 شهراً</t>
  </si>
  <si>
    <t xml:space="preserve">اجمالى مشروعات مركز جرجا </t>
  </si>
  <si>
    <t>قطاع الشباب والرياضة</t>
  </si>
  <si>
    <t xml:space="preserve">مديرية الشباب والرياضة </t>
  </si>
  <si>
    <t xml:space="preserve">احلال وتجديد سور مركز شباب عيسى قاسم </t>
  </si>
  <si>
    <t>البربا</t>
  </si>
  <si>
    <t>جلسات التشاور</t>
  </si>
  <si>
    <t>12شهر</t>
  </si>
  <si>
    <t>احلال وتجديد سور مركز شباب نجع عويس</t>
  </si>
  <si>
    <t>العوامر</t>
  </si>
  <si>
    <t xml:space="preserve">انشاء سور مركز شباب بيت علام </t>
  </si>
  <si>
    <t xml:space="preserve">بيت علام </t>
  </si>
  <si>
    <t>انشاء سور مركز شباب العوامر قبلى</t>
  </si>
  <si>
    <t>العوامر قبلى</t>
  </si>
  <si>
    <t xml:space="preserve">صيانة دورات المياه بمركز شباب بيت علام </t>
  </si>
  <si>
    <t xml:space="preserve">قطاع مياه الشرب </t>
  </si>
  <si>
    <t xml:space="preserve">احلال وتجديد شبكات المياه اقطار مختلفة لقرية العوامر بحرى </t>
  </si>
  <si>
    <t>شركة مياه الشرب</t>
  </si>
  <si>
    <t xml:space="preserve">احلال وتجديد شبكات المياه اقطار مختلفة لقرية المجابرة </t>
  </si>
  <si>
    <t xml:space="preserve">المجابرة </t>
  </si>
  <si>
    <t>مد وتدعم شبكات المياة البربا ـ بندار التبينات ـ بندار الرملية  بطول 4000م</t>
  </si>
  <si>
    <t>مد وتدعم شبكات المياة بقريةبيت داود</t>
  </si>
  <si>
    <t xml:space="preserve">بيت داود </t>
  </si>
  <si>
    <t>مد وتدعم شبكات المياة بقريةالمشاودة بطول2500م</t>
  </si>
  <si>
    <t xml:space="preserve">احلال وتجديد شبكات المياه اقطار مختلفة لقرية البياضى والقرية </t>
  </si>
  <si>
    <t>احلال وتجديد شبكات المياه اقطار مختلفة لقرية البربا</t>
  </si>
  <si>
    <t xml:space="preserve">احلال وتجديد شبكات المياه اقطار مختلفة لقرية بيت علام </t>
  </si>
  <si>
    <t>احلال وتجديد شبكات المياه اقطار مختلفة لقرية بيت داود</t>
  </si>
  <si>
    <t>قطاع الصرف الصحى</t>
  </si>
  <si>
    <t>التكلفة التقديرية مليون جنية</t>
  </si>
  <si>
    <t xml:space="preserve">البياضى والقرية - محرومه من الصرف الصحى </t>
  </si>
  <si>
    <t>24 شهراً</t>
  </si>
  <si>
    <t xml:space="preserve">العوامر بحرى- محرومه من الصرف الصحى </t>
  </si>
  <si>
    <t xml:space="preserve">بندار الرملية - محرومه من الصرف الصحى </t>
  </si>
  <si>
    <t xml:space="preserve">المجـابرة - محرومه من الصرف الصحى </t>
  </si>
  <si>
    <t xml:space="preserve">بنى عيش -محرومه من الصرف الصحى </t>
  </si>
  <si>
    <t xml:space="preserve">العوامر </t>
  </si>
  <si>
    <t xml:space="preserve">العوامر قبلى - محرومه من الصرف الصحى </t>
  </si>
  <si>
    <t xml:space="preserve">نجع الغباشى -محرومه من الصرف الصحى </t>
  </si>
  <si>
    <t xml:space="preserve">خارقة جرجا -محرومه من الصرف الصحى </t>
  </si>
  <si>
    <t xml:space="preserve">البـربا - محرومه من الصرف الصحى </t>
  </si>
  <si>
    <t xml:space="preserve">المساعيـد - محرومه من الصرف الصحى </t>
  </si>
  <si>
    <t xml:space="preserve">الزنقـور- محرومه من الصرف الصحى </t>
  </si>
  <si>
    <t>بيت علام</t>
  </si>
  <si>
    <t xml:space="preserve">كوم أشكيلو - محرومه من الصرف الصحى </t>
  </si>
  <si>
    <t xml:space="preserve">المشاودة - محرومه من الصرف الصحى </t>
  </si>
  <si>
    <t xml:space="preserve">الزواتنـة البحرية - محرومه من الصرف الصحى </t>
  </si>
  <si>
    <t xml:space="preserve">مزانة والشيخ جبر - محرومه من الصرف الصحى </t>
  </si>
  <si>
    <t xml:space="preserve">كوم الصعايدة - محرومه من الصرف الصحى </t>
  </si>
  <si>
    <t xml:space="preserve">بيت الخريبـى - محرومه من الصرف الصحى </t>
  </si>
  <si>
    <t xml:space="preserve">الجواهـين - محرومه من الصرف الصحى </t>
  </si>
  <si>
    <t xml:space="preserve">الرقاقنـة - محرومه من الصرف الصحى </t>
  </si>
  <si>
    <t xml:space="preserve">نجوع بندار - محرومه من الصرف الصحى </t>
  </si>
  <si>
    <t xml:space="preserve">مشروع صرف صحى متكامل المغاربة </t>
  </si>
  <si>
    <t>المغاربة</t>
  </si>
  <si>
    <t xml:space="preserve">الخلافيـة - محرومه من الصرف الصحى </t>
  </si>
  <si>
    <t>الزواتنة القبلية  ــ محرومة من الصرف الصحى</t>
  </si>
  <si>
    <t xml:space="preserve">قطاع التعليم </t>
  </si>
  <si>
    <t xml:space="preserve">مدرية التربية والتعليم </t>
  </si>
  <si>
    <t xml:space="preserve">الخلافية  - عدد 12 فصل ابتدائى + 12 فصل اعدادى </t>
  </si>
  <si>
    <t xml:space="preserve">هيئة الابنية التعليمية </t>
  </si>
  <si>
    <t xml:space="preserve">العوامر بحرى  - عدد 9 فصول ابتدائى + 7 فصول اعدادى </t>
  </si>
  <si>
    <t xml:space="preserve">العوامر قبلى - عدد 11 فصل ابتدائى </t>
  </si>
  <si>
    <t xml:space="preserve">القرعان - عدد 8 فصول ابتدائى </t>
  </si>
  <si>
    <t xml:space="preserve"> بنى عيش - عدد 16 فصل ابتدائى + 9 فصول اعدادى </t>
  </si>
  <si>
    <t xml:space="preserve">نجع الغباشى - عدد 4 فصول ابتدائى + 6 فصول اعدادى </t>
  </si>
  <si>
    <t xml:space="preserve">الزواتنة البحرية - عدد 3 فصول اعدادى </t>
  </si>
  <si>
    <t>المجابرة</t>
  </si>
  <si>
    <t xml:space="preserve">الزواتنة القبلية - عدد 3 فصول ابتدائى + 3 فصول اعدادى </t>
  </si>
  <si>
    <t xml:space="preserve">المجابرة - عدد 9 فصول اتدائى </t>
  </si>
  <si>
    <t xml:space="preserve">مزاته و الشيخ جبر - عدد 3 فصول اعدادى </t>
  </si>
  <si>
    <t xml:space="preserve">الزنقور - عدد 12 فصل ابتدائى + 9 فصول اعدادى </t>
  </si>
  <si>
    <t xml:space="preserve">المشاوده - عدد 5 فصول ابتدائى </t>
  </si>
  <si>
    <t xml:space="preserve">بيت علام - عدد 16 فصول ابتدائى + 3 فصول اعدادى </t>
  </si>
  <si>
    <t xml:space="preserve">البربا - عدد 8 فصول ابتدائى + 4 فصول اعدادى </t>
  </si>
  <si>
    <t xml:space="preserve">المساعيد - عدد 18 فصل ابتدائى + 7 اعدادى </t>
  </si>
  <si>
    <t xml:space="preserve">اولاد بهيج - عدد 14 فصل اعدادى </t>
  </si>
  <si>
    <t xml:space="preserve">بندار التبينات - عدد 7 فصول ابتدائى + 7 فصول اعدادى </t>
  </si>
  <si>
    <t xml:space="preserve">بندار الرملية - عدد 8 فصول ابتدائى + 6 فصول اعدادى </t>
  </si>
  <si>
    <t xml:space="preserve">خارفة جرجا - عدد 9 فصول اعدادى </t>
  </si>
  <si>
    <t xml:space="preserve">نجوع بندار - عدد 2 فصل ابتدائى </t>
  </si>
  <si>
    <t xml:space="preserve">الجواهين - عدد 2 فصل ابتدائى + 4 فصل اعدادى </t>
  </si>
  <si>
    <t xml:space="preserve">بيت الخريبى - عدد 10 فصول ابتدائى </t>
  </si>
  <si>
    <t xml:space="preserve">بيت خلاف - عدد 6 فصول ابتدائى +4 فصول اعدادى </t>
  </si>
  <si>
    <t xml:space="preserve">بيت داوود سهل - عدد 40 فصل ابتدائى + 10 فصول اعداى </t>
  </si>
  <si>
    <t xml:space="preserve">الوحدة المحلية لقرية العوامر فى احتياج الى  9 فصول ثانوى </t>
  </si>
  <si>
    <t xml:space="preserve">الوحدة المحلية لقرية المجابرة فى احتياج الى 9 فصول ثانوى </t>
  </si>
  <si>
    <t xml:space="preserve">الوحدة المحلية لقرية بيت داود فى احتياج الى 6 فصول ثانوى </t>
  </si>
  <si>
    <t xml:space="preserve">حماية النيل </t>
  </si>
  <si>
    <t xml:space="preserve">حماية جوانب نهر النيل بناحية الجزيرة الوسطى </t>
  </si>
  <si>
    <t>جرجا</t>
  </si>
  <si>
    <t>حماية جوانب نهر النيل بناحية مزاتا والشيخ جبر</t>
  </si>
  <si>
    <t>التكلفة التقديرية (مليون جنية )</t>
  </si>
  <si>
    <t xml:space="preserve">الرى </t>
  </si>
  <si>
    <t>تغطية ترعة البياضى والقرية بطول 1.5كم</t>
  </si>
  <si>
    <t xml:space="preserve">الوحدة المحلية </t>
  </si>
  <si>
    <t>24شهر</t>
  </si>
  <si>
    <t xml:space="preserve">تغطية ترعة القصالى بكوم اشكيلو </t>
  </si>
  <si>
    <t>تغطية ترعة الرملة امام مدرسة احمد مرعى بطول 300م</t>
  </si>
  <si>
    <t>احلال وتجديد مدرسة الباجيةالقديمة بالشيخ يوسف</t>
  </si>
  <si>
    <t>المنشاة</t>
  </si>
  <si>
    <t>الباجية</t>
  </si>
  <si>
    <t>المنشاه</t>
  </si>
  <si>
    <t xml:space="preserve">احلال وتجديد مؤسسة العسيرات </t>
  </si>
  <si>
    <t>اولاد حمزة</t>
  </si>
  <si>
    <t xml:space="preserve">صيانة نجع اولاد علي </t>
  </si>
  <si>
    <t>صيانة اولاد هارون الابتدائية</t>
  </si>
  <si>
    <t>الزوك الغربية</t>
  </si>
  <si>
    <t xml:space="preserve"> صيانة الطود والقلعايةب+ع</t>
  </si>
  <si>
    <t>صيانة  نجع احمد إبراهيم الابتدائية</t>
  </si>
  <si>
    <t>نجع احمد ابراهيم</t>
  </si>
  <si>
    <t>صيانة كاملة المنشاه الابتدائية( العبور)</t>
  </si>
  <si>
    <t xml:space="preserve">احلال وتجديد الفتح بكوم بدار </t>
  </si>
  <si>
    <t>احلال وتجديد الدويرات ب القديمة</t>
  </si>
  <si>
    <t>الدويرات</t>
  </si>
  <si>
    <t>صيانة بنت الشاطئ تعليم اساسي</t>
  </si>
  <si>
    <t>صيانة مجمع روافع العيساويه ع+ب</t>
  </si>
  <si>
    <t>روافع العيساوية</t>
  </si>
  <si>
    <t>صيانة الشيخ علام ت اساسي</t>
  </si>
  <si>
    <t xml:space="preserve"> صيانة ناصر بخارفةالمنشاه</t>
  </si>
  <si>
    <t>خارفة المنشاه</t>
  </si>
  <si>
    <t>احلال وتجديد نجع العجمى</t>
  </si>
  <si>
    <t>العجمى</t>
  </si>
  <si>
    <t>انشاء اللغات التجريبية بالزوك الغربية</t>
  </si>
  <si>
    <t>انشاء مدرسة بالجزيرة المستجدة تعليم اساسى</t>
  </si>
  <si>
    <t>الجزيرة المستجدة</t>
  </si>
  <si>
    <t>صيانة مدرسة جزيرة المنتصر ب</t>
  </si>
  <si>
    <t xml:space="preserve">جزيرة المنتصر </t>
  </si>
  <si>
    <t>احلال وتجديد (المناصير)6اكتوبر ب</t>
  </si>
  <si>
    <t>العيساوية</t>
  </si>
  <si>
    <t xml:space="preserve">صيانة مدرسة الرويهب ب القديمة </t>
  </si>
  <si>
    <t>الرويهب</t>
  </si>
  <si>
    <t>صيانة كاملة الحريزات الغربية تعليم اساسى</t>
  </si>
  <si>
    <t xml:space="preserve">الحريزات الغربية </t>
  </si>
  <si>
    <t>نجع ابو دهيس</t>
  </si>
  <si>
    <t>احلال وتجديدالبواريك القديمة</t>
  </si>
  <si>
    <t>البواريك</t>
  </si>
  <si>
    <t>صيانة عزبة النمر أساسي</t>
  </si>
  <si>
    <t>احلال وتجديد مدرسة العاشر من رمضان بالحريزات الشرقية</t>
  </si>
  <si>
    <t xml:space="preserve">احلال وتجديد مدرسة ابو دياب بروافع العيساوية </t>
  </si>
  <si>
    <t>الحريزات الشرقية</t>
  </si>
  <si>
    <t>انشاء لغات تجريبية اولاد حمزة</t>
  </si>
  <si>
    <t>انشاء معهد فتيات بالزوك الشرقية</t>
  </si>
  <si>
    <t>الزوك الشرقية</t>
  </si>
  <si>
    <t>التربية والتعليم</t>
  </si>
  <si>
    <t>انشاء ع مشتركة كوبرى ابو دهيس (التكلية)</t>
  </si>
  <si>
    <t>مركز شباب اولاد حمزه احلال وتجديد السور 175 م</t>
  </si>
  <si>
    <t>مركز شباب الاحايوه غرب ترميم المبنى الادارى وعمل ملعب نجيل صناعى</t>
  </si>
  <si>
    <t>مركز شباب نجع طوخ (انشاء سور حول مركز الشباب 110م)</t>
  </si>
  <si>
    <t>مركز شباب النويرات انشاء مبنى ادارى وسور370م</t>
  </si>
  <si>
    <t>مركز شباب اولاد سلامه انشاء ملعب نجيل صناعى</t>
  </si>
  <si>
    <t>مركز شباب الكوامل قبلى بناء سور 250م</t>
  </si>
  <si>
    <t>مركز شباب الدويرات ترميم المبنى الادارى وسور260موعمل ملعب نجيل صناعى</t>
  </si>
  <si>
    <t>مركز شباب الزوك الغربيه (ترميم المبنى الادارى وعمل ملعب نجيل صناعى)</t>
  </si>
  <si>
    <t>اجمالى التربية والتعليم</t>
  </si>
  <si>
    <t>مركز شباب العيساويه انشاء سور 45م للمنطقة المضافة مساحتها210م</t>
  </si>
  <si>
    <t>أولاد حمزة</t>
  </si>
  <si>
    <t>الخنانسة غرب</t>
  </si>
  <si>
    <t>السقريـة</t>
  </si>
  <si>
    <t>أولاد سلامة</t>
  </si>
  <si>
    <t>الشواولة</t>
  </si>
  <si>
    <t>الدويـرات</t>
  </si>
  <si>
    <t>مدينة المنشاه</t>
  </si>
  <si>
    <t>الحريزات الغربية</t>
  </si>
  <si>
    <t>الـزارة</t>
  </si>
  <si>
    <t>الأحايوة غرب</t>
  </si>
  <si>
    <t>العنبريـة</t>
  </si>
  <si>
    <t>المساعيـد</t>
  </si>
  <si>
    <t>النويرات</t>
  </si>
  <si>
    <t>جزيرة أولاد حمزة</t>
  </si>
  <si>
    <t>الخنانسـة شرق</t>
  </si>
  <si>
    <t>العمايدة</t>
  </si>
  <si>
    <t>الرشايدة</t>
  </si>
  <si>
    <t>الكوامـل قبلى</t>
  </si>
  <si>
    <t>عوامر العسيرات</t>
  </si>
  <si>
    <t>الدناقلـة</t>
  </si>
  <si>
    <t>أولاد علـى</t>
  </si>
  <si>
    <t>كـوم بدار</t>
  </si>
  <si>
    <t>الحرايزات الشرقية</t>
  </si>
  <si>
    <t xml:space="preserve">الصرف الصحى </t>
  </si>
  <si>
    <t>هيئة الصرف الصحى</t>
  </si>
  <si>
    <t>اجمالى الشاب والرياضة</t>
  </si>
  <si>
    <t>ابواش حريق للخمس مجال قروية</t>
  </si>
  <si>
    <t>احلال وتجديد مواسير 6بوصة اولاد حمزة ونجوعها 30كم</t>
  </si>
  <si>
    <t>احلال وتجديد مواسير 6بوصة اولاد جبارة ونجوعها 15 كم</t>
  </si>
  <si>
    <t>احلال وتجديد مواسير 6بوصة جزيرة اولاد حمزة ونجوعها15كم</t>
  </si>
  <si>
    <t>احلال وتجديد مواسير 6بوصة الرشايدة ونجوعها15كم</t>
  </si>
  <si>
    <t>احلال وتجديد مواسير 6بوصة الشهداء ونجوعها10كم</t>
  </si>
  <si>
    <t>احلال وتجديد مواسير 6بوصة عوامر العسيرات ونجوعها10</t>
  </si>
  <si>
    <t>احلال وتجديد مواسير 6بوصة الاحايوة غرب ونجوعها15</t>
  </si>
  <si>
    <t>احلال وتجديد مواسير 6بوصة النويرات ونجوعها10</t>
  </si>
  <si>
    <t>اماكن محرومة من مياه الشرب 10 كيلو مواسير 4 بوصة</t>
  </si>
  <si>
    <t>احلال وتجديد مواسير 6 بوصة 12 كيلو متر</t>
  </si>
  <si>
    <t>مواسير 8 بوصة 6 كيلو</t>
  </si>
  <si>
    <t>اماكن محرومة 10كيلو متر 4 بوصة</t>
  </si>
  <si>
    <t>مواسير 6 بوصة 16 كيلو متر احلال وتجديد</t>
  </si>
  <si>
    <t>مواسير 8 بوصة 5 كيلو متر</t>
  </si>
  <si>
    <t>اماكن محرومة 3كيلو 4 بوصة</t>
  </si>
  <si>
    <t>مواسير 6 بوصة 20 كيلو متر احلال وتجديد</t>
  </si>
  <si>
    <t>مواسير 8 بوصة 9 كيلو متر</t>
  </si>
  <si>
    <t>اماكن محرومة 5كيلو 4 بوصة</t>
  </si>
  <si>
    <t>مواسير 6 بوصة 10 كيلو متر احلال وتجديد</t>
  </si>
  <si>
    <t>مواسير 8 بوصة 4 كيلو متر</t>
  </si>
  <si>
    <t xml:space="preserve">5 مجالس قروية </t>
  </si>
  <si>
    <t>اولا حمزة</t>
  </si>
  <si>
    <t>اولا د سلامة</t>
  </si>
  <si>
    <t>اجمالى مياه الشرب</t>
  </si>
  <si>
    <t>اجمالى الصرف الصحى</t>
  </si>
  <si>
    <t>انشاء عدد 2 مرسى وعبارة نيلية للجزيرة المستجدة</t>
  </si>
  <si>
    <t>عملية حماية جوانب نهر النيل بناحية بندار الكرمانية بطول 250م</t>
  </si>
  <si>
    <t>عملية حماية جوانب نهر النيل بناحية اولاد حمزة (النويرات) 300م</t>
  </si>
  <si>
    <t>عملية حماية جوانب نهر النيل بناحية جزيرة المنتصربطول 500م</t>
  </si>
  <si>
    <t>عملية حماية جوانب نهر النيل بناحية جزيرة المنتصر2بطول 500م</t>
  </si>
  <si>
    <t>عملية حماية جوانب نهر النيل بناحية الاحايوة غرب بطول 450م</t>
  </si>
  <si>
    <t>عملية حماية جوانب نهر النيل بناحية المدينة بطول 3 كيلو</t>
  </si>
  <si>
    <t>انشاء كوبرى مشاه ابو حديوى اعلى الترعة الزرزورية امام المدارس بأولاد حمزة</t>
  </si>
  <si>
    <t>احلال وتجديد كوبرى الحريزات الشرقية على الترعة الزرزورية بالزوك الغربية</t>
  </si>
  <si>
    <t>انشاء كوبرى اولاد على بأولاد حمزة بجوار محطة الصرف والمدارس</t>
  </si>
  <si>
    <t>انشاء كوبرى خارفة على ترعة نجع حمادى قبلى خارفة</t>
  </si>
  <si>
    <t>توسعة الكوبرى والمدخل بجوار كشك مرور الزوك</t>
  </si>
  <si>
    <t>تغطية ترعة سيالة جزيرة المنتصر</t>
  </si>
  <si>
    <t>تغطية ترعة الحاكمى</t>
  </si>
  <si>
    <t>تغطية ترعة السنترال وسط الكتلة السكنية</t>
  </si>
  <si>
    <t>المنشاه وتخدم طريق العيساوية</t>
  </si>
  <si>
    <t>الرى وحماية النيل</t>
  </si>
  <si>
    <t>احلال وتجديد مستشفى المنشاه المركزى لخدمة القرى والمدينة</t>
  </si>
  <si>
    <t>احلال وتجديد الوحدة الصحية بالزوك الشرقية</t>
  </si>
  <si>
    <t>احلال وتجديد الوحدة الصحية بنجع القنطرة بروافع العيساوية</t>
  </si>
  <si>
    <t>انشاء وحدة صحية بالجزيرة المستجدة</t>
  </si>
  <si>
    <t>عدد 5سيارات اسعاف للخمس مجالس قروية</t>
  </si>
  <si>
    <t>الادارة الصحية</t>
  </si>
  <si>
    <t>اجمالى قطاع الصحة</t>
  </si>
  <si>
    <t>اجمالى الرى وحماية النيل</t>
  </si>
  <si>
    <t>احلال بقدرات اعلي - اضافة محولات بالاضافة لانشاء موزعات جديدة 2.8</t>
  </si>
  <si>
    <t>احلال بقدرات اعلي - اضافة محولات بالاضافة لانشاء موزعات جديدة 1.81</t>
  </si>
  <si>
    <t>احلال بقدرات اعلي - اضافة محولات بالاضافة لانشاء موزعات جديدة 1.58</t>
  </si>
  <si>
    <t>احلال بقدرات اعلي - اضافة محولات بالاضافة لانشاء موزعات جديدة 2.39</t>
  </si>
  <si>
    <t>احلال بقدرات اعلي - اضافة محولات بالاضافة لانشاء موزعات جديدة 1.51</t>
  </si>
  <si>
    <t>احلال بقدرات اعلي - اضافة محولات بالاضافة لانشاء موزعات جديدة 1.44</t>
  </si>
  <si>
    <t>احلال بقدرات اعلي - اضافة محولات بالاضافة لانشاء موزعات جديدة 1.22</t>
  </si>
  <si>
    <t>احلال بقدرات اعلي - اضافة محولات بالاضافة لانشاء موزعات جديدة 36.</t>
  </si>
  <si>
    <t>احلال بقدرات اعلي - اضافة محولات بالاضافة لانشاء موزعات جديدة 5.38</t>
  </si>
  <si>
    <t>الخنانسة شرق</t>
  </si>
  <si>
    <t>السقريه</t>
  </si>
  <si>
    <t>الكوامل قبلي</t>
  </si>
  <si>
    <t>العنبريه</t>
  </si>
  <si>
    <t>البياضيه بالناظر</t>
  </si>
  <si>
    <t>روافع العيسويه</t>
  </si>
  <si>
    <t>الزوك الشرقيه</t>
  </si>
  <si>
    <t>كوم بدار</t>
  </si>
  <si>
    <t>كوبرى سيارات علوى اعلى مزلقان السكة الحديد باولاد حمزة</t>
  </si>
  <si>
    <t>اعادة رصف قرية اولاد حمزة  وتوابعها بعد انتهاء الصرف الصحى بطول 15كم وعرض6م</t>
  </si>
  <si>
    <t>اعادة رصف قرية اولاد سلامة بعد انتهاء الصرف الصحى بطول 15كم وعرض6م</t>
  </si>
  <si>
    <t>اعادة رصف قرية الزوك الغربية بعد انتهاء الصرف الصحى بطول 15كم وعرض6م</t>
  </si>
  <si>
    <t>اعادة رصف قرية الدويرات بعد انتهاء الصرف الصحى بطول 15كم وعرض6م</t>
  </si>
  <si>
    <t>اعادة رصف قرية روافع العيساوية بعد انتهاء الصرف الصحى بطول 15كم وعرض6م</t>
  </si>
  <si>
    <t>اولاد سلامة</t>
  </si>
  <si>
    <t>قطاع الكهرباء</t>
  </si>
  <si>
    <t>الطرق والكبارى</t>
  </si>
  <si>
    <t>اجمالى الطرق والكبارى</t>
  </si>
  <si>
    <t>نموذج خطة التنمية المحلية المتكاملة لمركز المراغة</t>
  </si>
  <si>
    <t xml:space="preserve">احلال وتجديد مستشفى المراغة المركزى </t>
  </si>
  <si>
    <t xml:space="preserve">المراغة </t>
  </si>
  <si>
    <t>اجمالى مشروعات مديرية الصحة</t>
  </si>
  <si>
    <t>ترميم وتطوير المبنى الادارى</t>
  </si>
  <si>
    <t>م0ش بناويط</t>
  </si>
  <si>
    <t xml:space="preserve"> الشباب والرياضة</t>
  </si>
  <si>
    <t>إنشاء سور المبنى الادارى</t>
  </si>
  <si>
    <t>م0ش عرابة ابو عزيز</t>
  </si>
  <si>
    <t>ترميم المبنى الادارى</t>
  </si>
  <si>
    <t>م0ش الشورانية</t>
  </si>
  <si>
    <t>إنشاء سور للملعب</t>
  </si>
  <si>
    <t>م0ش بهتا</t>
  </si>
  <si>
    <t>إنشاء سور للمبنى الادارى</t>
  </si>
  <si>
    <t>م0ش بنى وشاح</t>
  </si>
  <si>
    <t>تركيب عداد مياه</t>
  </si>
  <si>
    <t>م0ش نجع الماسخ</t>
  </si>
  <si>
    <t>إنشاء ملعب نجيل صناعي 18 م ×25 م</t>
  </si>
  <si>
    <t>م 0 ش ناحية عامر</t>
  </si>
  <si>
    <t>ترميم ملعب ثلاثي</t>
  </si>
  <si>
    <t>م 0 ش أولاد إسماعيل</t>
  </si>
  <si>
    <t>م 0 ش الشيخ شبل</t>
  </si>
  <si>
    <t xml:space="preserve">اجمالى مشروعات مديرية الشباب والرياضة </t>
  </si>
  <si>
    <t>مد وتدعيم شبكات واحلال وتجديد شبكات بقرية شندويل بطول 14237متر</t>
  </si>
  <si>
    <t xml:space="preserve">شندويل </t>
  </si>
  <si>
    <t>شركة مياة الشرب</t>
  </si>
  <si>
    <t xml:space="preserve">مد وتدعيم شبكات واحلال وتجديد شبكات بقريةنجع طايع بطول 7086متر </t>
  </si>
  <si>
    <t xml:space="preserve">شندويل ـ نجع طايع </t>
  </si>
  <si>
    <t xml:space="preserve">مد وتدعيم شبكات واحلال وتجديد شبكات بقريةالشيخ يوسف بطول 4427متر </t>
  </si>
  <si>
    <t xml:space="preserve">شندول الشيخ يوسف </t>
  </si>
  <si>
    <t>مد وتدعيم شبكات واحلال وتجديد شبكات بقرية باصونة بطول 13104 متر</t>
  </si>
  <si>
    <t xml:space="preserve">شندويل ـ باصونة </t>
  </si>
  <si>
    <t xml:space="preserve">مد وتدعيم شبكات واحلال وتجديد شبكات بقرية عامر بطول 4920متر </t>
  </si>
  <si>
    <t xml:space="preserve">شندويل ـ عامر </t>
  </si>
  <si>
    <t xml:space="preserve">مد وتدعيم شبكات واحلال وتجديد شبكات بقرية اقصاص  بطول 19844 متر </t>
  </si>
  <si>
    <t xml:space="preserve">شندويل ـ اقصاص </t>
  </si>
  <si>
    <t xml:space="preserve">مد وتدعيم شبكات واحلال وتجديد شبكات جزيرة الشورانية بطول 17375 متر </t>
  </si>
  <si>
    <t xml:space="preserve">شندويل ـ الشورانية </t>
  </si>
  <si>
    <t xml:space="preserve">مد وتدعيم شبكات واحلال وتجديد شبكات بقريةالبطاخ بطول 6108 متر </t>
  </si>
  <si>
    <t xml:space="preserve">البطاخ </t>
  </si>
  <si>
    <t xml:space="preserve">مد وتدعيم شبكات واحلال وتجديد شبكات بقرية بهاليل الجزيرة بطول 9266 متر </t>
  </si>
  <si>
    <t xml:space="preserve">البطاخ ـ البهاليل </t>
  </si>
  <si>
    <t xml:space="preserve">مد وتدعيم شبكات واحلال وتجديد شبكات بقريةبنى وشاح بطول 6194 متر </t>
  </si>
  <si>
    <t xml:space="preserve">البطاخ ـ  بنى شاح </t>
  </si>
  <si>
    <t xml:space="preserve">مد وتدعيم شبكات واحلال وتجديد شبكات بقرية بهتا بطول 6325 متر </t>
  </si>
  <si>
    <t xml:space="preserve">البطاخ ـ بهتة </t>
  </si>
  <si>
    <t xml:space="preserve">مد وتدعيم شبكات واحلال وتجديد شبكات بقرية الوقدة  بطول 6325 متر </t>
  </si>
  <si>
    <t xml:space="preserve">البطاخ ـ الوقدة </t>
  </si>
  <si>
    <t xml:space="preserve">مد وتدعيم شبكات واحلال وتجديد شبكات بقرية بناويط بطول 4686 متر </t>
  </si>
  <si>
    <t xml:space="preserve">بناويط </t>
  </si>
  <si>
    <t xml:space="preserve">مد وتدعيم شبكات واحلال وتجديد شبكات بقرية الشيخ شبل بطول 5599 متر </t>
  </si>
  <si>
    <t xml:space="preserve">بناويط ـ الشيخ شبل </t>
  </si>
  <si>
    <t xml:space="preserve">مد وتدعيم شبكات واحلال وتجديد شبكات بقرية الجزازرة بطول 11308 متر </t>
  </si>
  <si>
    <t xml:space="preserve">بناويط ـ الجزازرة </t>
  </si>
  <si>
    <t xml:space="preserve">مد وتدعيم شبكات واحلال وتجديد شبكات بقرية الحريدية بطول 7710 متر </t>
  </si>
  <si>
    <t xml:space="preserve">بناويط ـ الحريدية </t>
  </si>
  <si>
    <t xml:space="preserve">مد وتدعيم شبكات واحلال وتجديد شبكات بقريةبنى هلال بطول 10109 متر </t>
  </si>
  <si>
    <t xml:space="preserve">بناويط ـ بنى هلال </t>
  </si>
  <si>
    <t xml:space="preserve">مد وتدعيم شبكات واحلال وتجديد شبكات بقرية فزارة بالقرية بطول 7430 متر </t>
  </si>
  <si>
    <t xml:space="preserve">بناويط ـ فزارة بالقرية </t>
  </si>
  <si>
    <t xml:space="preserve">مد وتدعيم شبكات واحلال وتجديد شبكات بقرية الغريزات بطول 17852 متر </t>
  </si>
  <si>
    <t xml:space="preserve">الغريزات </t>
  </si>
  <si>
    <t xml:space="preserve">مد وتدعيم شبكات واحلال وتجديد شبكات بقرية ابو عزيز بطول 6121 متر </t>
  </si>
  <si>
    <t xml:space="preserve">الغريزات ـ ابو عزيز </t>
  </si>
  <si>
    <t xml:space="preserve">مد وتدعيم شبكات واحلال وتجديد شبكات بقرية السمارنة بطول 1932 متر </t>
  </si>
  <si>
    <t xml:space="preserve">الغريزات ـ السمارنة </t>
  </si>
  <si>
    <t xml:space="preserve">مد وتدعيم شبكات واحلال وتجديد شبكات بقرية اولاد اسماعيل بطول 17486 متر </t>
  </si>
  <si>
    <t xml:space="preserve">اولاد اسماعيل </t>
  </si>
  <si>
    <t>اجمالى مشروعات شركة مياه الشرب</t>
  </si>
  <si>
    <t xml:space="preserve">انشاء مشروع الصرف الصحى بقرية شندويل </t>
  </si>
  <si>
    <t>الهيئة العامة لمياة الشرب</t>
  </si>
  <si>
    <t>املاك دولة اويمكن التبرع اوالشراء او النزع</t>
  </si>
  <si>
    <t xml:space="preserve">انشاء مشروع الصرف الصحى بقرية اقصاص  </t>
  </si>
  <si>
    <t xml:space="preserve">انشاء مشروع الصرف الصحى بقرية بهتا </t>
  </si>
  <si>
    <t xml:space="preserve">انشاء مشروع الصرف الصحى بقرية السمارنة </t>
  </si>
  <si>
    <t xml:space="preserve">انشاء مشروع الصرف الصحى بقريةعامر </t>
  </si>
  <si>
    <t xml:space="preserve">انشاء مشروع الصرف الصحى بقريةباصونة </t>
  </si>
  <si>
    <t>شندويل ـ باصونة</t>
  </si>
  <si>
    <t xml:space="preserve">انشاء مشروع الصرف الصحى بقرية الشورانية </t>
  </si>
  <si>
    <t xml:space="preserve">انشاء مشروع الصرف الصحى بقرية بهاليل الجزيرة </t>
  </si>
  <si>
    <t xml:space="preserve">انشاء مشروع الصرف الصحى بقرية بنى وشاح </t>
  </si>
  <si>
    <t xml:space="preserve">انشاء مشروع الصرف الصحى بقرية العمور </t>
  </si>
  <si>
    <t xml:space="preserve">الغريزات ـ العمور </t>
  </si>
  <si>
    <t xml:space="preserve">انشاء مشروع الصرف الصحى بقريةنجع طايع </t>
  </si>
  <si>
    <t xml:space="preserve">انشاء مشروع الصرف الصحى بقريةالشيخ يوسف </t>
  </si>
  <si>
    <t xml:space="preserve">شندويل ـ الشيخ يوسف </t>
  </si>
  <si>
    <t xml:space="preserve">اجمالى مشروعات الصرف الصحى  </t>
  </si>
  <si>
    <t>احلال وتجديد  مدرسة مجمع بناويط الابتدائية المشتركه ج</t>
  </si>
  <si>
    <t>بناويط</t>
  </si>
  <si>
    <t>احلال وتجديد مدرسة  الفرقان ب ببني هلال</t>
  </si>
  <si>
    <t>بني هلال</t>
  </si>
  <si>
    <t>احلال وتجديد مدرسة اولاد اسماعيل ب المشتركة</t>
  </si>
  <si>
    <t>اولاد اسماعيل</t>
  </si>
  <si>
    <t>احلال وتجديد مدرسة  نجع الحسك ت اساسي</t>
  </si>
  <si>
    <t>ناحية عامر</t>
  </si>
  <si>
    <t xml:space="preserve">احلال وتجديد مدرسة  البطاخ ع بنات </t>
  </si>
  <si>
    <t>البطاخ</t>
  </si>
  <si>
    <t>احلال وتجديد مدرسة البطاخ ع بنين</t>
  </si>
  <si>
    <t xml:space="preserve">احلال وتجديد مدرسة بهاليل الجزيرة ب القديمه </t>
  </si>
  <si>
    <t>البهاليل</t>
  </si>
  <si>
    <t>احلال وتجديد مدرسة البقاطرة الابتدائية بالشورانيه</t>
  </si>
  <si>
    <t>الشورانية</t>
  </si>
  <si>
    <t xml:space="preserve">احلال وتجديد مدرسة الكرايمه بالحرادية </t>
  </si>
  <si>
    <t>الحريدية</t>
  </si>
  <si>
    <t>احلال وتجديد مدرسة بهتا ب الشرقيه المشتركة</t>
  </si>
  <si>
    <t xml:space="preserve">بهتا </t>
  </si>
  <si>
    <t>احلال وتجديد مدرسة الحريديه ب الجديده</t>
  </si>
  <si>
    <t>احلال وتجديد مدرسة العطوه تعليم ساسي</t>
  </si>
  <si>
    <t>العطوة</t>
  </si>
  <si>
    <t>احلال وتجديد الغريزات ب القديمه</t>
  </si>
  <si>
    <t>الغريزات</t>
  </si>
  <si>
    <t>احلال وتجديد عزيز ع المشتركه</t>
  </si>
  <si>
    <t>العرابة</t>
  </si>
  <si>
    <t>- إنشاء عدد (1) مدرسة فني صناعي الغريزات بالقرية  السكنية  يوجد أرض مخصصة</t>
  </si>
  <si>
    <t>جلسة التشاور</t>
  </si>
  <si>
    <t>مطلوب موافقات</t>
  </si>
  <si>
    <t>- انشاء مدرسة ثانوي صناعي بالوقدة</t>
  </si>
  <si>
    <t>الوقدة</t>
  </si>
  <si>
    <t xml:space="preserve">- إنشاء مدرسة ثانوي تجاري بقرية الطباخ توجد أرض أملاك  دولة </t>
  </si>
  <si>
    <t>انشاء مدرسة ابتدائي نجع طايع</t>
  </si>
  <si>
    <t>شندويل نجع طايع</t>
  </si>
  <si>
    <t>مطلوب قرار التخصيص</t>
  </si>
  <si>
    <t>انشاء ( 2)مدرسة ابتدائي الشورانية نجع غزالي ونجع السواقي</t>
  </si>
  <si>
    <t>شندويل الشورانية</t>
  </si>
  <si>
    <t xml:space="preserve">مطلوب قرار التخصيص وموافقة الزراعة وموافقة حماية النيل </t>
  </si>
  <si>
    <t>انشاء مدرسة اعدادي الشورانية</t>
  </si>
  <si>
    <t>مطلوب قرار التخصيص وموافقة الزراعة وموافقة حماية النيل وازالة التعديات</t>
  </si>
  <si>
    <t>انشاء مدرسة اعدادي نجع الماسخ</t>
  </si>
  <si>
    <t>بناويط نجع الماسخ</t>
  </si>
  <si>
    <t>قرار التخصيص واستكمال المستندات مع الوحدات المحلية</t>
  </si>
  <si>
    <t>انشاء مدرسة ابتدائي نجع الماسخ</t>
  </si>
  <si>
    <t>انشاء عدد مدرسة اعدادي بالوقدة</t>
  </si>
  <si>
    <t>البطاخ الوقدة</t>
  </si>
  <si>
    <t>مطلوب موافقة البيئة وقرار التخصيص واستكمال المستندات مع الوحدات المحلية</t>
  </si>
  <si>
    <t>انشاء عدد مدرسة ابتدائي الغريزات</t>
  </si>
  <si>
    <t>مطلوب قرار التخصيص وموافقة الزراعة</t>
  </si>
  <si>
    <t>انشاء عدد مدرسة اعدادي ال عوض</t>
  </si>
  <si>
    <t>الغريزات  ال عوض</t>
  </si>
  <si>
    <t xml:space="preserve">انشاء عدد مدرسة اعدادي عرابة ابو عزيز </t>
  </si>
  <si>
    <t xml:space="preserve">الغريزات عرابة ابو عزيز </t>
  </si>
  <si>
    <t>انشاء عدد مدرسة اعدادي الاخيضر</t>
  </si>
  <si>
    <t>اولاد اسماعيل  الاخيضر</t>
  </si>
  <si>
    <t>انشاء مدرسة ابتدائي الاخيضر</t>
  </si>
  <si>
    <t>تم الرفض من الوحدة ومطلوب اعادة العرض</t>
  </si>
  <si>
    <t xml:space="preserve">اجمالى مشروعات التربية والتعليم </t>
  </si>
  <si>
    <t>قطاع حماية النيل</t>
  </si>
  <si>
    <t>عملية حماية جوانب نهر النيل بناحية جوانب الشورانية غرب بطول 220 م</t>
  </si>
  <si>
    <t>عملية حماية جوانب نهر النيل بناحية جوانب الشورانية شرق بطول 200 م</t>
  </si>
  <si>
    <t>عملية حماية جوانب نهر النيل بناحية اقصاص  بطول 200 م</t>
  </si>
  <si>
    <t xml:space="preserve">اجمالى مشروعات حماية النيل </t>
  </si>
  <si>
    <t>قطاع الري</t>
  </si>
  <si>
    <t xml:space="preserve">ـ تغطية ترعة قاسم  ايتداء من الفم وبطول 3.9كم </t>
  </si>
  <si>
    <t>قاسم</t>
  </si>
  <si>
    <t>الوحدة المحلية هندسة ري المراغة جلسات التشاور</t>
  </si>
  <si>
    <t>اعادة تأهيل للترع بعدد 43 ترعة باجمالى اطوال 165 كم</t>
  </si>
  <si>
    <t>قري المراغة</t>
  </si>
  <si>
    <t xml:space="preserve"> الادارة العامة لرى سوهاج</t>
  </si>
  <si>
    <t xml:space="preserve">تغطية مساحة 300 م بالترعة المرة </t>
  </si>
  <si>
    <t>شتدويل</t>
  </si>
  <si>
    <t xml:space="preserve">اجمالى مشروعات الرى </t>
  </si>
  <si>
    <t xml:space="preserve">تدعيم شبكات جهد متوسط بطول  2كم واحلال وتجديد شبكات بطول 3كم احلال واضافة محولات بقدرات اعلي وانشاء موزعات جديدة </t>
  </si>
  <si>
    <t>قطاع توزيع كهرباء سوهاج</t>
  </si>
  <si>
    <t xml:space="preserve">تدعيم شبكات جهد متوسط بطول  2كم واحلال وتجديد شبكات بطول 10كم احلال واضافة محولات بقدرات اعلي وانشاء موزعات جديدة </t>
  </si>
  <si>
    <t xml:space="preserve">الشورانية </t>
  </si>
  <si>
    <t xml:space="preserve">تدعيم شبكات جهد متوسط بطول  .5كم واحلال وتجديد شبكات بطول 10كم احلال واضافة محولات بقدرات اعلي وانشاء موزعات جديدة </t>
  </si>
  <si>
    <t xml:space="preserve">الشيخ يوسف </t>
  </si>
  <si>
    <t xml:space="preserve">تدعيم شبكات جهد متوسط بطول  .3كم واحلال وتجديد شبكات بطول 6.5كم احلال واضافة محولات بقدرات اعلي وانشاء موزعات جديدة </t>
  </si>
  <si>
    <t xml:space="preserve">اقصاص </t>
  </si>
  <si>
    <t xml:space="preserve">تدعيم شبكات جهد متوسط بطول  .4كم واحلال وتجديد شبكات بطول 5كم احلال واضافة محولات بقدرات اعلي وانشاء موزعات جديدة </t>
  </si>
  <si>
    <t xml:space="preserve">نجع طايع  </t>
  </si>
  <si>
    <t xml:space="preserve">تدعيم شبكات جهد متوسط بطول  2كم واحلال وتجديد شبكات بطول 5كم احلال واضافة محولات بقدرات اعلي وانشاء موزعات جديدة </t>
  </si>
  <si>
    <t xml:space="preserve"> فزارة </t>
  </si>
  <si>
    <t xml:space="preserve">باصونة </t>
  </si>
  <si>
    <t xml:space="preserve">تدعيم شبكات جهد متوسط بطول  .4كم واحلال وتجديد شبكات بطول 10كم احلال واضافة محولات بقدرات اعلي وانشاء موزعات جديدة </t>
  </si>
  <si>
    <t xml:space="preserve">الشيخ شبل </t>
  </si>
  <si>
    <t xml:space="preserve">تدعيم شبكات جهد متوسط بطول  1كم واحلال وتجديد شبكات بطول 9.2كم احلال واضافة محولات بقدرات اعلي وانشاء موزعات جديدة </t>
  </si>
  <si>
    <t xml:space="preserve">الحريدية </t>
  </si>
  <si>
    <t xml:space="preserve">تدعيم شبكات جهد متوسط بطول  1.3كم واحلال وتجديد شبكات بطول 10كم احلال واضافة محولات بقدرات اعلي وانشاء موزعات جديدة </t>
  </si>
  <si>
    <t>ناحية حامر</t>
  </si>
  <si>
    <t xml:space="preserve">تدعيم شبكات جهد متوسط بطول  1كم واحلال وتجديد شبكات بطول 10كم احلال واضافة محولات بقدرات اعلي وانشاء موزعات جديدة </t>
  </si>
  <si>
    <t>الجزازرة</t>
  </si>
  <si>
    <t xml:space="preserve">تدعيم شبكات جهد متوسط بطول  2.5كم واحلال وتجديد شبكات بطول 62.5كم احلال واضافة محولات بقدرات اعلي وانشاء موزعات جديدة </t>
  </si>
  <si>
    <t xml:space="preserve">احلال وتجديد شبكات بطول 5كم احلال واضافة محولات بقدرات اعلي وانشاء موزعات جديدة </t>
  </si>
  <si>
    <t>العمور</t>
  </si>
  <si>
    <t>عرابة ابوعزيز</t>
  </si>
  <si>
    <t xml:space="preserve">تدعيم شبكات جهد متوسط بطول  1كم واحلال وتجديد شبكات بطول 20كم احلال واضافة محولات بقدرات اعلي وانشاء موزعات جديدة </t>
  </si>
  <si>
    <t xml:space="preserve">تدعيم شبكات جهد متوسط بطول  1كم واحلال وتجديد شبكات بطول 1كم احلال واضافة محولات بقدرات اعلي وانشاء موزعات جديدة </t>
  </si>
  <si>
    <t>السمارنة والجلايلة</t>
  </si>
  <si>
    <t xml:space="preserve">تدعيم شبكات جهد متوسط بطول  1كم واحلال وتجديد شبكات بطول 3كم احلال واضافة محولات بقدرات اعلي وانشاء موزعات جديدة </t>
  </si>
  <si>
    <t xml:space="preserve">تدعيم شبكات جهد متوسط بطول  2كم واحلال وتجديد شبكات بطول 1كم احلال واضافة محولات بقدرات اعلي وانشاء موزعات جديدة </t>
  </si>
  <si>
    <t>الاخيضر</t>
  </si>
  <si>
    <t xml:space="preserve">تدعيم شبكات جهد متوسط بطول  3.5كم واحلال وتجديد شبكات بطول 5كم احلال واضافة محولات بقدرات اعلي وانشاء موزعات جديدة </t>
  </si>
  <si>
    <t xml:space="preserve">بني هلال </t>
  </si>
  <si>
    <t>اجمالى مشروعات الكهرباء</t>
  </si>
  <si>
    <t>قطاع الكباري</t>
  </si>
  <si>
    <t>الكباري</t>
  </si>
  <si>
    <t xml:space="preserve">استكمال انشاء كوبري المراغة </t>
  </si>
  <si>
    <t>المراغة</t>
  </si>
  <si>
    <t>الوحدة المحلية وجلسات التشاور</t>
  </si>
  <si>
    <t xml:space="preserve">انشاء كوبري المراغة الشورانية </t>
  </si>
  <si>
    <t>الشورانية ـ المراغة</t>
  </si>
  <si>
    <t>اجمالى مشروعات الكباري</t>
  </si>
  <si>
    <t xml:space="preserve">اجمالى مشروعات مركز المراغة </t>
  </si>
  <si>
    <t xml:space="preserve">تطوير شامل للوحده الصحيه </t>
  </si>
  <si>
    <t xml:space="preserve">50الف </t>
  </si>
  <si>
    <t>الوحلية الكبرى</t>
  </si>
  <si>
    <t xml:space="preserve">60الف </t>
  </si>
  <si>
    <t xml:space="preserve"> الوحلية الصغرى</t>
  </si>
  <si>
    <t xml:space="preserve">40الف </t>
  </si>
  <si>
    <t xml:space="preserve"> الشيخ بركة</t>
  </si>
  <si>
    <t>الاصلاح</t>
  </si>
  <si>
    <t>الشيخ بركة</t>
  </si>
  <si>
    <t xml:space="preserve">70الف </t>
  </si>
  <si>
    <t xml:space="preserve">عرابة ابيدوس </t>
  </si>
  <si>
    <t>الشيخ مرزوق</t>
  </si>
  <si>
    <t>الحلافى</t>
  </si>
  <si>
    <t xml:space="preserve">انشاء وحده صحيه </t>
  </si>
  <si>
    <t>وحدة صحة التوادر</t>
  </si>
  <si>
    <t xml:space="preserve">18شهر </t>
  </si>
  <si>
    <t>وحدة صحة كوم معين</t>
  </si>
  <si>
    <t>اجمالى القطاع</t>
  </si>
  <si>
    <t>احلال وتجديد سور مركز الشباب</t>
  </si>
  <si>
    <t xml:space="preserve">30الف </t>
  </si>
  <si>
    <t>العوكليه</t>
  </si>
  <si>
    <t>انشاء سور حول ملعب المركز</t>
  </si>
  <si>
    <t xml:space="preserve"> بني منصور</t>
  </si>
  <si>
    <t>انشاء سور حول ملعب كرة القدم الكبير</t>
  </si>
  <si>
    <t>السلماني</t>
  </si>
  <si>
    <t>صيانة المبني الاداري</t>
  </si>
  <si>
    <t>الغنيميه</t>
  </si>
  <si>
    <t>احلال وتجديد المبني الاداري</t>
  </si>
  <si>
    <t>اولاد عليو</t>
  </si>
  <si>
    <t xml:space="preserve">شركة مياه الشرب </t>
  </si>
  <si>
    <t xml:space="preserve">احلال وتجديد شبكه المياه بأقطار مختلفه </t>
  </si>
  <si>
    <t>عرابة أبيـدوس</t>
  </si>
  <si>
    <t>احلال وتجديد شبكه المياه +مد وتدعيم شبكات</t>
  </si>
  <si>
    <t>الحرجة بحرى</t>
  </si>
  <si>
    <t>50الف</t>
  </si>
  <si>
    <t>الغــابات</t>
  </si>
  <si>
    <t>بنى منصـور</t>
  </si>
  <si>
    <t xml:space="preserve">100 الف </t>
  </si>
  <si>
    <t>السلمانى</t>
  </si>
  <si>
    <t>الحبيل والشلولية</t>
  </si>
  <si>
    <t xml:space="preserve">احلال وتجديد شبكه المياه </t>
  </si>
  <si>
    <t>الحرجة قبلى</t>
  </si>
  <si>
    <t>الشيخ بركـة</t>
  </si>
  <si>
    <t>الحرجة بالقرعان</t>
  </si>
  <si>
    <t>برديـس</t>
  </si>
  <si>
    <t>منشأة برديس</t>
  </si>
  <si>
    <t>نجوع برديـس</t>
  </si>
  <si>
    <t>العساكـرة</t>
  </si>
  <si>
    <t>التــوادر</t>
  </si>
  <si>
    <t>الساحـل قبلى</t>
  </si>
  <si>
    <t>الساحل البحرى</t>
  </si>
  <si>
    <t>أولاد عليـو</t>
  </si>
  <si>
    <t>نجوع مازن غرب</t>
  </si>
  <si>
    <t>الباسكية</t>
  </si>
  <si>
    <t>الحجـز</t>
  </si>
  <si>
    <t>الشيخ مـرزوق</t>
  </si>
  <si>
    <t>يعقــوب</t>
  </si>
  <si>
    <t>بنى حمـيل</t>
  </si>
  <si>
    <t>الحــلافى</t>
  </si>
  <si>
    <t>العوكليــة</t>
  </si>
  <si>
    <t>80الف</t>
  </si>
  <si>
    <t>الغنيميـة</t>
  </si>
  <si>
    <t>السمطــا</t>
  </si>
  <si>
    <t>برخيـل</t>
  </si>
  <si>
    <t>الإصـلاح</t>
  </si>
  <si>
    <t xml:space="preserve"> محرومه من الصرف الصحى </t>
  </si>
  <si>
    <t xml:space="preserve">عدد 8 فصل ابتدائى +6فصل اعدادى </t>
  </si>
  <si>
    <t xml:space="preserve">20الف </t>
  </si>
  <si>
    <t xml:space="preserve">عدد 8 فصل ابتدائى +9فصل اعدادى </t>
  </si>
  <si>
    <t>30الف</t>
  </si>
  <si>
    <t xml:space="preserve">عدد 16 فصل ابتدائى +3فصل اعدادى </t>
  </si>
  <si>
    <t xml:space="preserve">العوكلية </t>
  </si>
  <si>
    <t xml:space="preserve">عدد 16 فصل ابتدائى </t>
  </si>
  <si>
    <t>الغنيمية</t>
  </si>
  <si>
    <t xml:space="preserve">عدد 8 فصل ابتدائى </t>
  </si>
  <si>
    <t xml:space="preserve">بر خيل </t>
  </si>
  <si>
    <t>عدد 32 فصل ابتدائى +14فصل اعدادى +15فصل ثانوى</t>
  </si>
  <si>
    <t>بنى حميل</t>
  </si>
  <si>
    <t xml:space="preserve">عدد 2فصل ابتدائى </t>
  </si>
  <si>
    <t>الحبيل و الشلولية</t>
  </si>
  <si>
    <t xml:space="preserve">15الف </t>
  </si>
  <si>
    <t>عدد  24 فصل ثانوى</t>
  </si>
  <si>
    <t>عرابة ابيدوس</t>
  </si>
  <si>
    <t>العساكره</t>
  </si>
  <si>
    <t xml:space="preserve">عدد 16 فصل ابتدائى  </t>
  </si>
  <si>
    <t xml:space="preserve">10الف </t>
  </si>
  <si>
    <t>برديس</t>
  </si>
  <si>
    <t xml:space="preserve">عدد 8 فصل ابتدائى +3فصل اعدادى </t>
  </si>
  <si>
    <t>الحجز</t>
  </si>
  <si>
    <t>عدد  9 فصل ثانوى</t>
  </si>
  <si>
    <t xml:space="preserve">تغطيه ترعه ام الطبول بالسمطا مرورا بعزبه نظيف وعزبه نجع الجندى 2.5كم </t>
  </si>
  <si>
    <t xml:space="preserve">200 الف </t>
  </si>
  <si>
    <t xml:space="preserve">السمطا </t>
  </si>
  <si>
    <t xml:space="preserve">تغطيه ترعه سياله مجرور الشيخ بركه 4كم </t>
  </si>
  <si>
    <t xml:space="preserve">الشيخ بركه </t>
  </si>
  <si>
    <t>مد وتدعيم شبكات  جهد متوسط 5كم+ احلال وتجديد شبكات جهد منخفض 10كم</t>
  </si>
  <si>
    <t>الحرجة قبلي</t>
  </si>
  <si>
    <t xml:space="preserve">قطاع الكهرباء </t>
  </si>
  <si>
    <t>مد وتدعيم شبكات  جهد متوسط 8كم+ احلال وتجديد شبكات جهد منخفض 20كم</t>
  </si>
  <si>
    <t>بني حميل</t>
  </si>
  <si>
    <t>مد وتدعيم شبكات  جهد متوسط 8كم+ احلال وتجديد شبكات جهد منخفض 30كم</t>
  </si>
  <si>
    <t>الحرجة بحري</t>
  </si>
  <si>
    <t>مد وتدعيم شبكات  جهد متوسط 6كم+ احلال وتجديد شبكات جهد منخفض 5كم</t>
  </si>
  <si>
    <t>نجع مازن غرب</t>
  </si>
  <si>
    <t>مد وتدعيم شبكات  جهد متوسط 11كم+ احلال وتجديد شبكات جهد منخفض 15كم</t>
  </si>
  <si>
    <t>برخيل</t>
  </si>
  <si>
    <t>مد وتدعيم شبكات  جهد متوسط 15كم+ احلال وتجديد شبكات جهد منخفض 30كم</t>
  </si>
  <si>
    <t>مد وتدعيم شبكات  جهد متوسط 5كم+ احلال وتجديد شبكات جهد منخفض 20كم</t>
  </si>
  <si>
    <t>يعقوب</t>
  </si>
  <si>
    <t>مد وتدعيم شبكات  جهد متوسط 2كم+ احلال وتجديد شبكات جهد منخفض 5كم</t>
  </si>
  <si>
    <t>العوكلية</t>
  </si>
  <si>
    <t>مد وتدعيم شبكات  جهد متوسط 2كم+ احلال وتجديد شبكات جهد منخفض 6كم</t>
  </si>
  <si>
    <t>مد وتدعيم شبكات  جهد متوسط 3كم+ احلال وتجديد شبكات جهد منخفض 5كم</t>
  </si>
  <si>
    <t>مد وتدعيم شبكات  جهد متوسط 10كم+ احلال وتجديد شبكات جهد منخفض 5كم</t>
  </si>
  <si>
    <t>الساحل بحري</t>
  </si>
  <si>
    <t>مد وتدعيم شبكات  جهد متوسط 5كم+ احلال وتجديد شبكات جهد منخفض 1كم</t>
  </si>
  <si>
    <t>الحلافي</t>
  </si>
  <si>
    <t>مد وتدعيم شبكات  جهد متوسط 2كم+ احلال وتجديد شبكات جهد منخفض 3كم</t>
  </si>
  <si>
    <t>مد وتدعيم شبكات  جهد متوسط 5كم+ احلال وتجديد شبكات جهد منخفض 5كم</t>
  </si>
  <si>
    <t>الساحل قبلي</t>
  </si>
  <si>
    <t>مد وتدعيم شبكات  جهد متوسط 6كم+ احلال وتجديد شبكات جهد منخفض 20كم</t>
  </si>
  <si>
    <t>نجوع برديس</t>
  </si>
  <si>
    <t>مد وتدعيم شبكات  جهد متوسط 4كم+ احلال وتجديد شبكات جهد منخفض 5كم</t>
  </si>
  <si>
    <t>الغابات</t>
  </si>
  <si>
    <t>مد وتدعيم شبكات  جهد متوسط 6كم+ احلال وتجديد شبكات جهد منخفض 6كم</t>
  </si>
  <si>
    <t>مد وتدعيم شبكات  جهد متوسط 7كم+ احلال وتجديد شبكات جهد منخفض 5كم</t>
  </si>
  <si>
    <t>الاصلاح وعزبة راجح</t>
  </si>
  <si>
    <t>السمطا</t>
  </si>
  <si>
    <t>مد وتدعيم شبكات  جهد متوسط3كم+ احلال وتجديد شبكات جهد منخفض 7كم</t>
  </si>
  <si>
    <t>التوادر</t>
  </si>
  <si>
    <t>منشاة برديس</t>
  </si>
  <si>
    <t>مد وتدعيم شبكات  جهد متوسط 3كم</t>
  </si>
  <si>
    <t>مد وتدعيم شبكات  جهد متوسط 4كم+ احلال وتجديد شبكات جهد منخفض 10كم</t>
  </si>
  <si>
    <t>مد وتدعيم شبكات  جهد متوسط 6كم+ احلال وتجديد شبكات جهد منخفض 8كم</t>
  </si>
  <si>
    <t>بني منصور</t>
  </si>
  <si>
    <t>مد وتدعيم شبكات  جهد متوسط 1كم+ احلال وتجديد شبكات جهد منخفض 5كم</t>
  </si>
  <si>
    <t>مد وتدعيم شبكات  جهد متوسط 7كم+ احلال وتجديد شبكات جهد منخفض 10كم</t>
  </si>
  <si>
    <t>مد وتدعيم شبكات  جهد متوسط 3كم+ احلال وتجديد شبكات جهد منخفض 10كم</t>
  </si>
  <si>
    <t>عزبة هوي</t>
  </si>
  <si>
    <t xml:space="preserve">اجمالى القطاع </t>
  </si>
  <si>
    <t>قطاع التعليم</t>
  </si>
  <si>
    <t>اجمالى المركز</t>
  </si>
  <si>
    <t>اجمالى التضامن</t>
  </si>
  <si>
    <t>الاجمالى</t>
  </si>
  <si>
    <t>ساقلتة</t>
  </si>
  <si>
    <t>دار السلام</t>
  </si>
  <si>
    <t>البلينا</t>
  </si>
  <si>
    <t>محافظة سوهاج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</si>
</sst>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"/>
    <numFmt numFmtId="166" formatCode="0.0"/>
    <numFmt numFmtId="167" formatCode="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name val="Arial"/>
      <family val="2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2"/>
      <name val="Simplified Arabic"/>
      <family val="1"/>
    </font>
    <font>
      <b/>
      <sz val="16"/>
      <color theme="1"/>
      <name val="Simplified Arabic"/>
      <family val="1"/>
    </font>
    <font>
      <b/>
      <sz val="18"/>
      <color theme="1"/>
      <name val="Simplified Arabic"/>
      <family val="1"/>
    </font>
    <font>
      <b/>
      <sz val="22"/>
      <color theme="1"/>
      <name val="Simplified Arabic"/>
      <family val="1"/>
    </font>
    <font>
      <b/>
      <sz val="20"/>
      <color theme="1"/>
      <name val="Simplified Arabic"/>
      <family val="1"/>
    </font>
    <font>
      <sz val="12"/>
      <color theme="1"/>
      <name val="Simplified Arabic"/>
      <family val="1"/>
    </font>
    <font>
      <b/>
      <sz val="11"/>
      <color rgb="FFC00000"/>
      <name val="Simplified Arabic"/>
      <family val="1"/>
    </font>
    <font>
      <b/>
      <sz val="11"/>
      <name val="Simplified Arabic"/>
      <family val="1"/>
    </font>
    <font>
      <sz val="11"/>
      <color theme="9" tint="-0.249977111117893"/>
      <name val="Simplified Arabic"/>
      <family val="1"/>
    </font>
    <font>
      <b/>
      <sz val="11"/>
      <color theme="9" tint="-0.249977111117893"/>
      <name val="Simplified Arabic"/>
      <family val="1"/>
    </font>
    <font>
      <b/>
      <sz val="11"/>
      <color rgb="FF000000"/>
      <name val="Simplified Arabic"/>
      <family val="1"/>
    </font>
    <font>
      <sz val="10"/>
      <name val="Arial"/>
      <family val="2"/>
    </font>
    <font>
      <sz val="12"/>
      <name val="Arabic Transparent"/>
      <charset val="178"/>
    </font>
    <font>
      <b/>
      <sz val="14"/>
      <name val="Simplified Arabic"/>
      <family val="1"/>
    </font>
    <font>
      <b/>
      <sz val="14"/>
      <color indexed="8"/>
      <name val="Simplified Arabic"/>
      <family val="1"/>
    </font>
    <font>
      <b/>
      <sz val="36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name val="Simplified Arabic"/>
      <family val="1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Simplified Arabic"/>
      <family val="1"/>
    </font>
    <font>
      <sz val="11"/>
      <color theme="1"/>
      <name val="Calibri"/>
      <family val="2"/>
    </font>
    <font>
      <sz val="16"/>
      <color rgb="FF000000"/>
      <name val="Simplified Arabic"/>
      <family val="1"/>
    </font>
    <font>
      <sz val="18"/>
      <color theme="1"/>
      <name val="Arial"/>
      <family val="2"/>
    </font>
    <font>
      <sz val="18"/>
      <color theme="1"/>
      <name val="Calibri"/>
      <family val="2"/>
      <charset val="178"/>
      <scheme val="minor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haroni"/>
    </font>
    <font>
      <b/>
      <sz val="18"/>
      <name val="Simplified Arabic"/>
      <family val="1"/>
    </font>
    <font>
      <sz val="16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name val="Arial"/>
      <family val="2"/>
    </font>
    <font>
      <sz val="16"/>
      <name val="Simplified Arabic"/>
      <family val="1"/>
    </font>
    <font>
      <sz val="16"/>
      <name val="Calibri"/>
      <family val="2"/>
      <scheme val="minor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8" fillId="0" borderId="0"/>
    <xf numFmtId="0" fontId="29" fillId="0" borderId="0"/>
    <xf numFmtId="0" fontId="7" fillId="0" borderId="0"/>
  </cellStyleXfs>
  <cellXfs count="597">
    <xf numFmtId="0" fontId="0" fillId="0" borderId="0" xfId="0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readingOrder="2"/>
    </xf>
    <xf numFmtId="0" fontId="15" fillId="0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readingOrder="2"/>
    </xf>
    <xf numFmtId="0" fontId="15" fillId="0" borderId="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/>
    <xf numFmtId="0" fontId="16" fillId="0" borderId="5" xfId="0" applyFont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readingOrder="2"/>
    </xf>
    <xf numFmtId="0" fontId="16" fillId="2" borderId="16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0" fontId="13" fillId="3" borderId="11" xfId="0" applyFont="1" applyFill="1" applyBorder="1"/>
    <xf numFmtId="0" fontId="13" fillId="3" borderId="21" xfId="0" applyFont="1" applyFill="1" applyBorder="1"/>
    <xf numFmtId="0" fontId="13" fillId="0" borderId="26" xfId="0" applyFont="1" applyBorder="1"/>
    <xf numFmtId="0" fontId="13" fillId="4" borderId="11" xfId="0" applyFont="1" applyFill="1" applyBorder="1"/>
    <xf numFmtId="0" fontId="13" fillId="0" borderId="35" xfId="0" applyFont="1" applyBorder="1"/>
    <xf numFmtId="0" fontId="13" fillId="0" borderId="27" xfId="0" applyFont="1" applyBorder="1" applyAlignment="1">
      <alignment horizontal="center"/>
    </xf>
    <xf numFmtId="0" fontId="13" fillId="0" borderId="6" xfId="0" applyFont="1" applyBorder="1"/>
    <xf numFmtId="0" fontId="13" fillId="0" borderId="11" xfId="0" applyFont="1" applyBorder="1"/>
    <xf numFmtId="0" fontId="13" fillId="4" borderId="27" xfId="0" applyFont="1" applyFill="1" applyBorder="1" applyAlignment="1">
      <alignment horizontal="center"/>
    </xf>
    <xf numFmtId="0" fontId="13" fillId="2" borderId="26" xfId="0" applyFont="1" applyFill="1" applyBorder="1"/>
    <xf numFmtId="0" fontId="13" fillId="4" borderId="26" xfId="0" applyFont="1" applyFill="1" applyBorder="1"/>
    <xf numFmtId="0" fontId="13" fillId="0" borderId="45" xfId="0" applyFont="1" applyBorder="1"/>
    <xf numFmtId="0" fontId="14" fillId="0" borderId="2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5" borderId="35" xfId="0" applyFont="1" applyFill="1" applyBorder="1"/>
    <xf numFmtId="0" fontId="1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3" fillId="3" borderId="10" xfId="0" applyFont="1" applyFill="1" applyBorder="1"/>
    <xf numFmtId="0" fontId="14" fillId="3" borderId="18" xfId="0" applyFont="1" applyFill="1" applyBorder="1"/>
    <xf numFmtId="0" fontId="14" fillId="3" borderId="19" xfId="0" applyFont="1" applyFill="1" applyBorder="1" applyAlignment="1">
      <alignment horizontal="center" vertical="center" wrapText="1" readingOrder="2"/>
    </xf>
    <xf numFmtId="0" fontId="14" fillId="3" borderId="22" xfId="0" applyFont="1" applyFill="1" applyBorder="1" applyAlignment="1">
      <alignment horizontal="center" vertical="center" wrapText="1" readingOrder="2"/>
    </xf>
    <xf numFmtId="0" fontId="14" fillId="0" borderId="27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 wrapText="1" readingOrder="2"/>
    </xf>
    <xf numFmtId="0" fontId="14" fillId="0" borderId="26" xfId="0" applyFont="1" applyBorder="1" applyAlignment="1">
      <alignment horizontal="center"/>
    </xf>
    <xf numFmtId="0" fontId="14" fillId="0" borderId="4" xfId="0" applyFont="1" applyBorder="1" applyAlignment="1">
      <alignment vertical="center" wrapText="1" readingOrder="2"/>
    </xf>
    <xf numFmtId="2" fontId="14" fillId="0" borderId="2" xfId="0" applyNumberFormat="1" applyFont="1" applyBorder="1" applyAlignment="1">
      <alignment horizontal="center" vertical="center" wrapText="1" readingOrder="2"/>
    </xf>
    <xf numFmtId="2" fontId="14" fillId="0" borderId="2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28" xfId="0" applyFont="1" applyBorder="1" applyAlignment="1">
      <alignment horizontal="center" vertical="center" wrapText="1" readingOrder="2"/>
    </xf>
    <xf numFmtId="0" fontId="14" fillId="0" borderId="33" xfId="2" applyFont="1" applyBorder="1"/>
    <xf numFmtId="0" fontId="14" fillId="0" borderId="2" xfId="2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 readingOrder="2"/>
    </xf>
    <xf numFmtId="0" fontId="14" fillId="0" borderId="9" xfId="2" applyFont="1" applyBorder="1"/>
    <xf numFmtId="0" fontId="14" fillId="0" borderId="27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 readingOrder="2"/>
    </xf>
    <xf numFmtId="0" fontId="24" fillId="2" borderId="36" xfId="0" applyFont="1" applyFill="1" applyBorder="1" applyAlignment="1">
      <alignment vertical="center"/>
    </xf>
    <xf numFmtId="0" fontId="24" fillId="2" borderId="37" xfId="0" applyFont="1" applyFill="1" applyBorder="1" applyAlignment="1">
      <alignment vertical="center" wrapText="1" readingOrder="2"/>
    </xf>
    <xf numFmtId="0" fontId="24" fillId="2" borderId="4" xfId="0" applyFont="1" applyFill="1" applyBorder="1" applyAlignment="1">
      <alignment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14" fillId="0" borderId="39" xfId="2" applyFont="1" applyBorder="1"/>
    <xf numFmtId="0" fontId="14" fillId="0" borderId="36" xfId="0" applyFont="1" applyBorder="1" applyAlignment="1">
      <alignment vertical="center" wrapText="1" readingOrder="2"/>
    </xf>
    <xf numFmtId="0" fontId="14" fillId="0" borderId="3" xfId="2" applyFont="1" applyBorder="1" applyAlignment="1">
      <alignment horizontal="center"/>
    </xf>
    <xf numFmtId="2" fontId="14" fillId="0" borderId="3" xfId="0" applyNumberFormat="1" applyFont="1" applyBorder="1" applyAlignment="1">
      <alignment horizontal="center" vertical="center" wrapText="1" readingOrder="2"/>
    </xf>
    <xf numFmtId="0" fontId="14" fillId="0" borderId="33" xfId="0" applyFont="1" applyBorder="1" applyAlignment="1">
      <alignment horizontal="right" vertical="center" wrapText="1" readingOrder="2"/>
    </xf>
    <xf numFmtId="0" fontId="14" fillId="0" borderId="5" xfId="0" applyFont="1" applyBorder="1" applyAlignment="1">
      <alignment horizontal="center"/>
    </xf>
    <xf numFmtId="0" fontId="14" fillId="0" borderId="33" xfId="0" applyFont="1" applyBorder="1" applyAlignment="1">
      <alignment vertical="center" wrapText="1" readingOrder="2"/>
    </xf>
    <xf numFmtId="2" fontId="14" fillId="0" borderId="35" xfId="0" applyNumberFormat="1" applyFont="1" applyBorder="1" applyAlignment="1">
      <alignment horizontal="center" vertical="center" wrapText="1" readingOrder="2"/>
    </xf>
    <xf numFmtId="2" fontId="14" fillId="0" borderId="37" xfId="0" applyNumberFormat="1" applyFont="1" applyBorder="1" applyAlignment="1">
      <alignment horizontal="center" vertical="center" wrapText="1" readingOrder="2"/>
    </xf>
    <xf numFmtId="2" fontId="13" fillId="0" borderId="5" xfId="0" applyNumberFormat="1" applyFont="1" applyBorder="1"/>
    <xf numFmtId="0" fontId="14" fillId="0" borderId="9" xfId="0" applyFont="1" applyBorder="1" applyAlignment="1">
      <alignment vertical="center" wrapText="1" readingOrder="2"/>
    </xf>
    <xf numFmtId="2" fontId="14" fillId="0" borderId="26" xfId="0" applyNumberFormat="1" applyFont="1" applyBorder="1" applyAlignment="1">
      <alignment horizontal="center" vertical="center" wrapText="1" readingOrder="2"/>
    </xf>
    <xf numFmtId="0" fontId="14" fillId="0" borderId="39" xfId="0" applyFont="1" applyBorder="1" applyAlignment="1">
      <alignment horizontal="right" vertical="center" wrapText="1" readingOrder="2"/>
    </xf>
    <xf numFmtId="2" fontId="14" fillId="0" borderId="38" xfId="0" applyNumberFormat="1" applyFont="1" applyBorder="1" applyAlignment="1">
      <alignment horizontal="center" vertical="center" wrapText="1" readingOrder="2"/>
    </xf>
    <xf numFmtId="0" fontId="14" fillId="0" borderId="38" xfId="0" applyFont="1" applyBorder="1" applyAlignment="1">
      <alignment horizontal="center" vertical="center" wrapText="1" readingOrder="2"/>
    </xf>
    <xf numFmtId="0" fontId="14" fillId="0" borderId="39" xfId="0" applyFont="1" applyBorder="1" applyAlignment="1">
      <alignment vertical="center" wrapText="1" readingOrder="2"/>
    </xf>
    <xf numFmtId="0" fontId="14" fillId="4" borderId="18" xfId="0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 readingOrder="2"/>
    </xf>
    <xf numFmtId="0" fontId="14" fillId="2" borderId="0" xfId="0" applyFont="1" applyFill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2" fontId="13" fillId="0" borderId="1" xfId="0" applyNumberFormat="1" applyFont="1" applyBorder="1"/>
    <xf numFmtId="0" fontId="14" fillId="0" borderId="3" xfId="0" applyFont="1" applyBorder="1" applyAlignment="1">
      <alignment horizontal="center"/>
    </xf>
    <xf numFmtId="2" fontId="13" fillId="0" borderId="43" xfId="0" applyNumberFormat="1" applyFont="1" applyBorder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14" fillId="2" borderId="47" xfId="0" applyFont="1" applyFill="1" applyBorder="1" applyAlignment="1">
      <alignment horizontal="center"/>
    </xf>
    <xf numFmtId="0" fontId="14" fillId="2" borderId="0" xfId="0" applyFont="1" applyFill="1" applyAlignment="1">
      <alignment horizontal="right" vertical="center" wrapText="1" readingOrder="2"/>
    </xf>
    <xf numFmtId="0" fontId="14" fillId="2" borderId="47" xfId="0" applyFont="1" applyFill="1" applyBorder="1" applyAlignment="1">
      <alignment vertical="center" wrapText="1" readingOrder="2"/>
    </xf>
    <xf numFmtId="0" fontId="14" fillId="2" borderId="7" xfId="0" applyFont="1" applyFill="1" applyBorder="1" applyAlignment="1">
      <alignment horizontal="center" vertical="center" wrapText="1" readingOrder="2"/>
    </xf>
    <xf numFmtId="2" fontId="14" fillId="2" borderId="5" xfId="0" applyNumberFormat="1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14" fillId="0" borderId="48" xfId="0" applyFont="1" applyBorder="1" applyAlignment="1">
      <alignment horizontal="center" vertical="center" wrapText="1" readingOrder="2"/>
    </xf>
    <xf numFmtId="0" fontId="14" fillId="5" borderId="18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vertical="center" wrapText="1" readingOrder="2"/>
    </xf>
    <xf numFmtId="0" fontId="14" fillId="6" borderId="2" xfId="0" applyFont="1" applyFill="1" applyBorder="1" applyAlignment="1">
      <alignment horizontal="center" vertical="center" wrapText="1" readingOrder="2"/>
    </xf>
    <xf numFmtId="0" fontId="14" fillId="6" borderId="2" xfId="0" applyFont="1" applyFill="1" applyBorder="1" applyAlignment="1">
      <alignment vertical="center" wrapText="1" readingOrder="2"/>
    </xf>
    <xf numFmtId="0" fontId="13" fillId="0" borderId="0" xfId="0" applyFont="1" applyAlignment="1">
      <alignment horizontal="center" vertical="center"/>
    </xf>
    <xf numFmtId="0" fontId="13" fillId="7" borderId="6" xfId="0" applyFont="1" applyFill="1" applyBorder="1"/>
    <xf numFmtId="0" fontId="13" fillId="7" borderId="29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 vertical="center" wrapText="1" readingOrder="2"/>
    </xf>
    <xf numFmtId="0" fontId="14" fillId="7" borderId="30" xfId="0" applyFont="1" applyFill="1" applyBorder="1" applyAlignment="1">
      <alignment horizontal="center" vertical="center" wrapText="1" readingOrder="2"/>
    </xf>
    <xf numFmtId="0" fontId="14" fillId="7" borderId="31" xfId="0" applyFont="1" applyFill="1" applyBorder="1" applyAlignment="1">
      <alignment vertical="center" wrapText="1" readingOrder="2"/>
    </xf>
    <xf numFmtId="2" fontId="14" fillId="7" borderId="31" xfId="0" applyNumberFormat="1" applyFont="1" applyFill="1" applyBorder="1" applyAlignment="1">
      <alignment horizontal="center" vertical="center" wrapText="1" readingOrder="2"/>
    </xf>
    <xf numFmtId="0" fontId="14" fillId="7" borderId="31" xfId="0" applyFont="1" applyFill="1" applyBorder="1" applyAlignment="1">
      <alignment horizontal="center" vertical="center" wrapText="1" readingOrder="2"/>
    </xf>
    <xf numFmtId="0" fontId="14" fillId="7" borderId="32" xfId="0" applyFont="1" applyFill="1" applyBorder="1" applyAlignment="1">
      <alignment horizontal="center" vertical="center" wrapText="1" readingOrder="2"/>
    </xf>
    <xf numFmtId="0" fontId="24" fillId="7" borderId="29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vertical="center"/>
    </xf>
    <xf numFmtId="0" fontId="14" fillId="7" borderId="31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 wrapText="1" readingOrder="2"/>
    </xf>
    <xf numFmtId="0" fontId="14" fillId="7" borderId="22" xfId="0" applyFont="1" applyFill="1" applyBorder="1" applyAlignment="1">
      <alignment horizontal="center" vertical="center" wrapText="1" readingOrder="2"/>
    </xf>
    <xf numFmtId="0" fontId="14" fillId="7" borderId="6" xfId="0" applyFont="1" applyFill="1" applyBorder="1" applyAlignment="1">
      <alignment horizontal="center" vertical="center" wrapText="1" readingOrder="2"/>
    </xf>
    <xf numFmtId="0" fontId="14" fillId="7" borderId="40" xfId="0" applyFont="1" applyFill="1" applyBorder="1" applyAlignment="1">
      <alignment horizontal="center" vertical="center" wrapText="1" readingOrder="2"/>
    </xf>
    <xf numFmtId="0" fontId="14" fillId="7" borderId="41" xfId="0" applyFont="1" applyFill="1" applyBorder="1" applyAlignment="1">
      <alignment horizontal="center" vertical="center" wrapText="1" readingOrder="2"/>
    </xf>
    <xf numFmtId="2" fontId="13" fillId="7" borderId="6" xfId="0" applyNumberFormat="1" applyFont="1" applyFill="1" applyBorder="1"/>
    <xf numFmtId="0" fontId="14" fillId="7" borderId="18" xfId="0" applyFont="1" applyFill="1" applyBorder="1" applyAlignment="1">
      <alignment horizontal="center" vertical="center" wrapText="1" readingOrder="2"/>
    </xf>
    <xf numFmtId="0" fontId="14" fillId="7" borderId="19" xfId="0" applyFont="1" applyFill="1" applyBorder="1" applyAlignment="1">
      <alignment vertical="center" wrapText="1" readingOrder="2"/>
    </xf>
    <xf numFmtId="2" fontId="14" fillId="7" borderId="8" xfId="0" applyNumberFormat="1" applyFont="1" applyFill="1" applyBorder="1" applyAlignment="1">
      <alignment horizontal="center" vertical="center" wrapText="1" readingOrder="2"/>
    </xf>
    <xf numFmtId="0" fontId="14" fillId="7" borderId="8" xfId="0" applyFont="1" applyFill="1" applyBorder="1" applyAlignment="1">
      <alignment horizontal="center" vertical="center" wrapText="1" readingOrder="2"/>
    </xf>
    <xf numFmtId="0" fontId="14" fillId="7" borderId="4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right" vertical="center" wrapText="1" readingOrder="2"/>
    </xf>
    <xf numFmtId="0" fontId="14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vertical="center" wrapText="1" readingOrder="2"/>
    </xf>
    <xf numFmtId="2" fontId="14" fillId="7" borderId="2" xfId="0" applyNumberFormat="1" applyFont="1" applyFill="1" applyBorder="1" applyAlignment="1">
      <alignment horizontal="center" vertical="center" wrapText="1" readingOrder="2"/>
    </xf>
    <xf numFmtId="0" fontId="27" fillId="7" borderId="2" xfId="0" applyFont="1" applyFill="1" applyBorder="1" applyAlignment="1">
      <alignment horizontal="center" vertical="center" wrapText="1" readingOrder="2"/>
    </xf>
    <xf numFmtId="0" fontId="13" fillId="7" borderId="21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 vertical="center" wrapText="1" readingOrder="2"/>
    </xf>
    <xf numFmtId="0" fontId="14" fillId="7" borderId="24" xfId="0" applyFont="1" applyFill="1" applyBorder="1" applyAlignment="1">
      <alignment vertical="center" wrapText="1" readingOrder="2"/>
    </xf>
    <xf numFmtId="2" fontId="14" fillId="7" borderId="24" xfId="0" applyNumberFormat="1" applyFont="1" applyFill="1" applyBorder="1" applyAlignment="1">
      <alignment horizontal="center" vertical="center" wrapText="1" readingOrder="2"/>
    </xf>
    <xf numFmtId="0" fontId="14" fillId="7" borderId="24" xfId="0" applyFont="1" applyFill="1" applyBorder="1" applyAlignment="1">
      <alignment horizontal="center" vertical="center" wrapText="1" readingOrder="2"/>
    </xf>
    <xf numFmtId="0" fontId="14" fillId="7" borderId="46" xfId="0" applyFont="1" applyFill="1" applyBorder="1" applyAlignment="1">
      <alignment horizontal="center" vertical="center" wrapText="1" readingOrder="2"/>
    </xf>
    <xf numFmtId="0" fontId="14" fillId="7" borderId="12" xfId="0" applyFont="1" applyFill="1" applyBorder="1" applyAlignment="1">
      <alignment horizontal="center" vertical="center" wrapText="1" readingOrder="2"/>
    </xf>
    <xf numFmtId="0" fontId="13" fillId="7" borderId="18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 vertical="center" wrapText="1" readingOrder="2"/>
    </xf>
    <xf numFmtId="0" fontId="13" fillId="7" borderId="2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/>
    </xf>
    <xf numFmtId="2" fontId="30" fillId="8" borderId="2" xfId="3" applyNumberFormat="1" applyFont="1" applyFill="1" applyBorder="1" applyAlignment="1">
      <alignment horizontal="center" vertical="center" wrapText="1" shrinkToFit="1" readingOrder="2"/>
    </xf>
    <xf numFmtId="1" fontId="31" fillId="9" borderId="2" xfId="0" applyNumberFormat="1" applyFont="1" applyFill="1" applyBorder="1" applyAlignment="1">
      <alignment horizontal="center" vertical="center" wrapText="1" readingOrder="2"/>
    </xf>
    <xf numFmtId="1" fontId="30" fillId="8" borderId="2" xfId="4" applyNumberFormat="1" applyFont="1" applyFill="1" applyBorder="1" applyAlignment="1">
      <alignment horizontal="center" vertical="center" wrapText="1" readingOrder="2"/>
    </xf>
    <xf numFmtId="0" fontId="30" fillId="8" borderId="2" xfId="4" applyFont="1" applyFill="1" applyBorder="1" applyAlignment="1">
      <alignment horizontal="center" vertical="center" wrapText="1" readingOrder="2"/>
    </xf>
    <xf numFmtId="0" fontId="31" fillId="9" borderId="2" xfId="0" applyFont="1" applyFill="1" applyBorder="1" applyAlignment="1">
      <alignment horizontal="center" vertical="center" wrapText="1"/>
    </xf>
    <xf numFmtId="2" fontId="30" fillId="8" borderId="4" xfId="3" applyNumberFormat="1" applyFont="1" applyFill="1" applyBorder="1" applyAlignment="1">
      <alignment horizontal="center" vertical="center" wrapText="1" shrinkToFit="1" readingOrder="2"/>
    </xf>
    <xf numFmtId="2" fontId="30" fillId="8" borderId="3" xfId="3" applyNumberFormat="1" applyFont="1" applyFill="1" applyBorder="1" applyAlignment="1">
      <alignment horizontal="center" vertical="center" wrapText="1" shrinkToFit="1" readingOrder="2"/>
    </xf>
    <xf numFmtId="0" fontId="13" fillId="7" borderId="0" xfId="0" applyFont="1" applyFill="1"/>
    <xf numFmtId="0" fontId="16" fillId="7" borderId="2" xfId="0" applyFont="1" applyFill="1" applyBorder="1" applyAlignment="1">
      <alignment horizontal="center"/>
    </xf>
    <xf numFmtId="0" fontId="13" fillId="0" borderId="2" xfId="0" applyFont="1" applyBorder="1"/>
    <xf numFmtId="0" fontId="31" fillId="9" borderId="2" xfId="0" applyFont="1" applyFill="1" applyBorder="1" applyAlignment="1">
      <alignment horizontal="center" vertical="center" wrapText="1" readingOrder="2"/>
    </xf>
    <xf numFmtId="2" fontId="30" fillId="7" borderId="2" xfId="3" applyNumberFormat="1" applyFont="1" applyFill="1" applyBorder="1" applyAlignment="1">
      <alignment horizontal="center" vertical="center" wrapText="1" shrinkToFit="1" readingOrder="2"/>
    </xf>
    <xf numFmtId="0" fontId="13" fillId="0" borderId="3" xfId="0" applyFont="1" applyBorder="1"/>
    <xf numFmtId="0" fontId="30" fillId="7" borderId="2" xfId="4" applyFont="1" applyFill="1" applyBorder="1" applyAlignment="1">
      <alignment horizontal="center" vertical="center" wrapText="1" readingOrder="2"/>
    </xf>
    <xf numFmtId="0" fontId="1" fillId="0" borderId="0" xfId="2"/>
    <xf numFmtId="0" fontId="12" fillId="0" borderId="0" xfId="2" applyFont="1" applyAlignment="1">
      <alignment horizontal="center" vertical="center"/>
    </xf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2" fontId="1" fillId="0" borderId="0" xfId="2" applyNumberFormat="1"/>
    <xf numFmtId="2" fontId="1" fillId="0" borderId="0" xfId="2" applyNumberFormat="1" applyAlignment="1">
      <alignment horizontal="center"/>
    </xf>
    <xf numFmtId="0" fontId="32" fillId="0" borderId="0" xfId="2" applyFont="1" applyAlignment="1">
      <alignment horizontal="center"/>
    </xf>
    <xf numFmtId="2" fontId="1" fillId="0" borderId="17" xfId="2" applyNumberFormat="1" applyBorder="1"/>
    <xf numFmtId="0" fontId="9" fillId="0" borderId="53" xfId="2" applyFont="1" applyBorder="1" applyAlignment="1">
      <alignment horizontal="center" vertical="center" readingOrder="2"/>
    </xf>
    <xf numFmtId="0" fontId="4" fillId="0" borderId="2" xfId="2" applyFont="1" applyBorder="1" applyAlignment="1">
      <alignment horizontal="center" vertical="center" wrapText="1" readingOrder="2"/>
    </xf>
    <xf numFmtId="0" fontId="4" fillId="0" borderId="4" xfId="2" applyFont="1" applyBorder="1" applyAlignment="1">
      <alignment horizontal="center" vertical="center" wrapText="1" readingOrder="2"/>
    </xf>
    <xf numFmtId="2" fontId="4" fillId="0" borderId="5" xfId="2" applyNumberFormat="1" applyFont="1" applyBorder="1" applyAlignment="1">
      <alignment horizontal="center" vertical="center" wrapText="1" readingOrder="2"/>
    </xf>
    <xf numFmtId="0" fontId="3" fillId="0" borderId="28" xfId="2" applyFont="1" applyBorder="1" applyAlignment="1">
      <alignment horizontal="center" vertical="center" wrapText="1" readingOrder="2"/>
    </xf>
    <xf numFmtId="0" fontId="3" fillId="0" borderId="55" xfId="2" applyFont="1" applyBorder="1" applyAlignment="1">
      <alignment horizontal="center" vertical="center" readingOrder="2"/>
    </xf>
    <xf numFmtId="0" fontId="9" fillId="0" borderId="3" xfId="2" applyFont="1" applyBorder="1" applyAlignment="1">
      <alignment horizontal="center" vertical="center" readingOrder="2"/>
    </xf>
    <xf numFmtId="0" fontId="4" fillId="0" borderId="43" xfId="2" applyFont="1" applyBorder="1" applyAlignment="1">
      <alignment horizontal="center" vertical="center" wrapText="1" readingOrder="2"/>
    </xf>
    <xf numFmtId="0" fontId="4" fillId="0" borderId="3" xfId="2" applyFont="1" applyBorder="1" applyAlignment="1">
      <alignment horizontal="center" vertical="center" wrapText="1" readingOrder="2"/>
    </xf>
    <xf numFmtId="0" fontId="4" fillId="0" borderId="36" xfId="2" applyFont="1" applyBorder="1" applyAlignment="1">
      <alignment horizontal="center" vertical="center" wrapText="1" readingOrder="2"/>
    </xf>
    <xf numFmtId="0" fontId="3" fillId="0" borderId="56" xfId="2" applyFont="1" applyBorder="1" applyAlignment="1">
      <alignment horizontal="center" vertical="center" wrapText="1" readingOrder="2"/>
    </xf>
    <xf numFmtId="0" fontId="3" fillId="0" borderId="20" xfId="2" applyFont="1" applyBorder="1" applyAlignment="1">
      <alignment horizontal="center" vertical="center" readingOrder="2"/>
    </xf>
    <xf numFmtId="0" fontId="3" fillId="10" borderId="2" xfId="2" applyFont="1" applyFill="1" applyBorder="1" applyAlignment="1">
      <alignment horizontal="center" vertical="center" wrapText="1" readingOrder="2"/>
    </xf>
    <xf numFmtId="2" fontId="1" fillId="0" borderId="2" xfId="2" applyNumberFormat="1" applyBorder="1"/>
    <xf numFmtId="0" fontId="1" fillId="0" borderId="2" xfId="2" applyBorder="1"/>
    <xf numFmtId="0" fontId="32" fillId="0" borderId="5" xfId="2" applyFont="1" applyBorder="1" applyAlignment="1">
      <alignment horizontal="center"/>
    </xf>
    <xf numFmtId="0" fontId="9" fillId="0" borderId="2" xfId="2" applyFont="1" applyBorder="1" applyAlignment="1">
      <alignment horizontal="center" vertical="center" readingOrder="2"/>
    </xf>
    <xf numFmtId="0" fontId="3" fillId="0" borderId="1" xfId="2" applyFont="1" applyBorder="1" applyAlignment="1">
      <alignment horizontal="center" vertical="center" wrapText="1" readingOrder="2"/>
    </xf>
    <xf numFmtId="0" fontId="3" fillId="2" borderId="2" xfId="2" applyFont="1" applyFill="1" applyBorder="1" applyAlignment="1">
      <alignment horizontal="center" vertical="center" wrapText="1" readingOrder="2"/>
    </xf>
    <xf numFmtId="0" fontId="3" fillId="2" borderId="48" xfId="2" applyFont="1" applyFill="1" applyBorder="1" applyAlignment="1">
      <alignment horizontal="center" vertical="center" wrapText="1" readingOrder="2"/>
    </xf>
    <xf numFmtId="0" fontId="3" fillId="0" borderId="43" xfId="2" applyFont="1" applyBorder="1" applyAlignment="1">
      <alignment horizontal="center" vertical="center" wrapText="1" readingOrder="2"/>
    </xf>
    <xf numFmtId="0" fontId="3" fillId="0" borderId="2" xfId="2" applyFont="1" applyBorder="1" applyAlignment="1">
      <alignment horizontal="center" vertical="center" wrapText="1" readingOrder="2"/>
    </xf>
    <xf numFmtId="2" fontId="3" fillId="10" borderId="31" xfId="2" applyNumberFormat="1" applyFont="1" applyFill="1" applyBorder="1" applyAlignment="1">
      <alignment horizontal="center" vertical="center" wrapText="1" readingOrder="2"/>
    </xf>
    <xf numFmtId="0" fontId="3" fillId="10" borderId="25" xfId="2" applyFont="1" applyFill="1" applyBorder="1" applyAlignment="1">
      <alignment horizontal="center" vertical="center" wrapText="1" readingOrder="2"/>
    </xf>
    <xf numFmtId="0" fontId="3" fillId="10" borderId="32" xfId="2" applyFont="1" applyFill="1" applyBorder="1" applyAlignment="1">
      <alignment horizontal="center" vertical="center" wrapText="1" readingOrder="2"/>
    </xf>
    <xf numFmtId="0" fontId="9" fillId="0" borderId="55" xfId="2" applyFont="1" applyBorder="1" applyAlignment="1">
      <alignment horizontal="center" vertical="center" readingOrder="2"/>
    </xf>
    <xf numFmtId="0" fontId="3" fillId="2" borderId="59" xfId="2" applyFont="1" applyFill="1" applyBorder="1" applyAlignment="1">
      <alignment horizontal="center" vertical="center" wrapText="1" readingOrder="2"/>
    </xf>
    <xf numFmtId="0" fontId="3" fillId="2" borderId="34" xfId="2" applyFont="1" applyFill="1" applyBorder="1" applyAlignment="1">
      <alignment horizontal="center" vertical="center" wrapText="1" readingOrder="2"/>
    </xf>
    <xf numFmtId="0" fontId="3" fillId="0" borderId="34" xfId="2" applyFont="1" applyBorder="1" applyAlignment="1">
      <alignment horizontal="center" vertical="center" wrapText="1" readingOrder="2"/>
    </xf>
    <xf numFmtId="0" fontId="3" fillId="0" borderId="34" xfId="2" applyFont="1" applyBorder="1" applyAlignment="1">
      <alignment horizontal="center" vertical="center" readingOrder="2"/>
    </xf>
    <xf numFmtId="0" fontId="9" fillId="0" borderId="28" xfId="2" applyFont="1" applyBorder="1" applyAlignment="1">
      <alignment horizontal="center" vertical="center" readingOrder="2"/>
    </xf>
    <xf numFmtId="0" fontId="3" fillId="0" borderId="26" xfId="2" applyFont="1" applyBorder="1" applyAlignment="1">
      <alignment horizontal="center" vertical="center" wrapText="1" readingOrder="2"/>
    </xf>
    <xf numFmtId="0" fontId="3" fillId="2" borderId="26" xfId="2" applyFont="1" applyFill="1" applyBorder="1" applyAlignment="1">
      <alignment horizontal="center" vertical="center" wrapText="1" readingOrder="2"/>
    </xf>
    <xf numFmtId="0" fontId="3" fillId="0" borderId="26" xfId="2" applyFont="1" applyBorder="1" applyAlignment="1">
      <alignment horizontal="center" vertical="center" readingOrder="2"/>
    </xf>
    <xf numFmtId="0" fontId="3" fillId="0" borderId="49" xfId="2" applyFont="1" applyBorder="1" applyAlignment="1">
      <alignment horizontal="center" vertical="center" wrapText="1" readingOrder="2"/>
    </xf>
    <xf numFmtId="0" fontId="3" fillId="0" borderId="49" xfId="2" applyFont="1" applyBorder="1" applyAlignment="1">
      <alignment horizontal="center" vertical="center" readingOrder="2"/>
    </xf>
    <xf numFmtId="0" fontId="3" fillId="10" borderId="6" xfId="2" applyFont="1" applyFill="1" applyBorder="1" applyAlignment="1">
      <alignment horizontal="center" vertical="center" wrapText="1" readingOrder="2"/>
    </xf>
    <xf numFmtId="2" fontId="3" fillId="10" borderId="6" xfId="2" applyNumberFormat="1" applyFont="1" applyFill="1" applyBorder="1" applyAlignment="1">
      <alignment horizontal="center" vertical="center" wrapText="1" readingOrder="2"/>
    </xf>
    <xf numFmtId="2" fontId="1" fillId="0" borderId="6" xfId="2" applyNumberFormat="1" applyBorder="1"/>
    <xf numFmtId="0" fontId="32" fillId="0" borderId="0" xfId="2" applyFont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47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 readingOrder="2"/>
    </xf>
    <xf numFmtId="0" fontId="33" fillId="0" borderId="36" xfId="2" applyFont="1" applyBorder="1" applyAlignment="1">
      <alignment horizontal="center" vertical="center" wrapText="1"/>
    </xf>
    <xf numFmtId="0" fontId="11" fillId="2" borderId="36" xfId="2" applyFont="1" applyFill="1" applyBorder="1" applyAlignment="1">
      <alignment horizontal="center" vertical="center" wrapText="1" readingOrder="2"/>
    </xf>
    <xf numFmtId="0" fontId="3" fillId="0" borderId="48" xfId="2" applyFont="1" applyBorder="1" applyAlignment="1">
      <alignment horizontal="center" vertical="center" readingOrder="2"/>
    </xf>
    <xf numFmtId="0" fontId="3" fillId="10" borderId="42" xfId="2" applyFont="1" applyFill="1" applyBorder="1" applyAlignment="1">
      <alignment horizontal="center" vertical="center" wrapText="1" readingOrder="2"/>
    </xf>
    <xf numFmtId="0" fontId="3" fillId="10" borderId="31" xfId="2" applyFont="1" applyFill="1" applyBorder="1" applyAlignment="1">
      <alignment horizontal="center" vertical="center" wrapText="1" readingOrder="2"/>
    </xf>
    <xf numFmtId="2" fontId="11" fillId="10" borderId="31" xfId="2" applyNumberFormat="1" applyFont="1" applyFill="1" applyBorder="1" applyAlignment="1">
      <alignment horizontal="center" vertical="center" wrapText="1" readingOrder="2"/>
    </xf>
    <xf numFmtId="0" fontId="3" fillId="10" borderId="48" xfId="2" applyFont="1" applyFill="1" applyBorder="1" applyAlignment="1">
      <alignment horizontal="center" vertical="center" wrapText="1" readingOrder="2"/>
    </xf>
    <xf numFmtId="0" fontId="33" fillId="0" borderId="26" xfId="2" applyFont="1" applyBorder="1" applyAlignment="1">
      <alignment horizontal="right" vertical="center" wrapText="1"/>
    </xf>
    <xf numFmtId="0" fontId="11" fillId="0" borderId="26" xfId="2" applyFont="1" applyBorder="1" applyAlignment="1">
      <alignment horizontal="center" vertical="center" readingOrder="2"/>
    </xf>
    <xf numFmtId="0" fontId="3" fillId="2" borderId="35" xfId="2" applyFont="1" applyFill="1" applyBorder="1" applyAlignment="1">
      <alignment horizontal="center" vertical="center" wrapText="1" readingOrder="2"/>
    </xf>
    <xf numFmtId="0" fontId="3" fillId="0" borderId="35" xfId="2" applyFont="1" applyBorder="1" applyAlignment="1">
      <alignment horizontal="center" vertical="center" wrapText="1" readingOrder="2"/>
    </xf>
    <xf numFmtId="0" fontId="33" fillId="0" borderId="26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readingOrder="2"/>
    </xf>
    <xf numFmtId="0" fontId="11" fillId="0" borderId="35" xfId="2" applyFont="1" applyBorder="1" applyAlignment="1">
      <alignment horizontal="center" vertical="center" readingOrder="2"/>
    </xf>
    <xf numFmtId="2" fontId="9" fillId="10" borderId="31" xfId="2" applyNumberFormat="1" applyFont="1" applyFill="1" applyBorder="1" applyAlignment="1">
      <alignment horizontal="center" vertical="center" wrapText="1" readingOrder="2"/>
    </xf>
    <xf numFmtId="0" fontId="4" fillId="0" borderId="44" xfId="2" applyFont="1" applyBorder="1" applyAlignment="1">
      <alignment horizontal="center" vertical="center" wrapText="1" readingOrder="2"/>
    </xf>
    <xf numFmtId="0" fontId="3" fillId="10" borderId="2" xfId="2" applyFont="1" applyFill="1" applyBorder="1" applyAlignment="1">
      <alignment horizontal="center" vertical="center" wrapText="1" readingOrder="2"/>
    </xf>
    <xf numFmtId="0" fontId="9" fillId="0" borderId="7" xfId="2" applyFont="1" applyBorder="1" applyAlignment="1">
      <alignment horizontal="center" vertical="center" readingOrder="2"/>
    </xf>
    <xf numFmtId="0" fontId="13" fillId="0" borderId="0" xfId="2" applyFont="1"/>
    <xf numFmtId="0" fontId="22" fillId="0" borderId="0" xfId="2" applyFont="1" applyAlignment="1">
      <alignment horizontal="center" vertical="center"/>
    </xf>
    <xf numFmtId="0" fontId="13" fillId="0" borderId="0" xfId="2" applyFont="1" applyAlignment="1">
      <alignment horizontal="right"/>
    </xf>
    <xf numFmtId="0" fontId="13" fillId="0" borderId="0" xfId="2" applyFont="1" applyAlignment="1">
      <alignment horizontal="center"/>
    </xf>
    <xf numFmtId="2" fontId="13" fillId="0" borderId="0" xfId="2" applyNumberFormat="1" applyFont="1"/>
    <xf numFmtId="0" fontId="20" fillId="0" borderId="53" xfId="2" applyFont="1" applyBorder="1" applyAlignment="1">
      <alignment horizontal="center" vertical="center" readingOrder="2"/>
    </xf>
    <xf numFmtId="0" fontId="19" fillId="0" borderId="54" xfId="2" applyFont="1" applyBorder="1" applyAlignment="1">
      <alignment horizontal="center" vertical="center" wrapText="1" readingOrder="2"/>
    </xf>
    <xf numFmtId="0" fontId="19" fillId="0" borderId="2" xfId="2" applyFont="1" applyBorder="1" applyAlignment="1">
      <alignment horizontal="center" vertical="center" wrapText="1" readingOrder="2"/>
    </xf>
    <xf numFmtId="0" fontId="19" fillId="0" borderId="4" xfId="2" applyFont="1" applyBorder="1" applyAlignment="1">
      <alignment horizontal="center" vertical="center" wrapText="1" readingOrder="2"/>
    </xf>
    <xf numFmtId="0" fontId="18" fillId="2" borderId="3" xfId="2" applyFont="1" applyFill="1" applyBorder="1" applyAlignment="1">
      <alignment horizontal="center" vertical="center" wrapText="1" readingOrder="2"/>
    </xf>
    <xf numFmtId="0" fontId="18" fillId="0" borderId="28" xfId="2" applyFont="1" applyBorder="1" applyAlignment="1">
      <alignment horizontal="center" vertical="center" wrapText="1" readingOrder="2"/>
    </xf>
    <xf numFmtId="0" fontId="18" fillId="0" borderId="55" xfId="2" applyFont="1" applyBorder="1" applyAlignment="1">
      <alignment horizontal="center" vertical="center" readingOrder="2"/>
    </xf>
    <xf numFmtId="0" fontId="20" fillId="0" borderId="3" xfId="2" applyFont="1" applyBorder="1" applyAlignment="1">
      <alignment horizontal="center" vertical="center" readingOrder="2"/>
    </xf>
    <xf numFmtId="0" fontId="19" fillId="0" borderId="43" xfId="2" applyFont="1" applyBorder="1" applyAlignment="1">
      <alignment horizontal="center" vertical="center" wrapText="1" readingOrder="2"/>
    </xf>
    <xf numFmtId="0" fontId="19" fillId="0" borderId="3" xfId="2" applyFont="1" applyBorder="1" applyAlignment="1">
      <alignment horizontal="center" vertical="center" wrapText="1" readingOrder="2"/>
    </xf>
    <xf numFmtId="0" fontId="19" fillId="0" borderId="36" xfId="2" applyFont="1" applyBorder="1" applyAlignment="1">
      <alignment horizontal="center" vertical="center" wrapText="1" readingOrder="2"/>
    </xf>
    <xf numFmtId="0" fontId="18" fillId="0" borderId="56" xfId="2" applyFont="1" applyBorder="1" applyAlignment="1">
      <alignment horizontal="center" vertical="center" wrapText="1" readingOrder="2"/>
    </xf>
    <xf numFmtId="0" fontId="18" fillId="0" borderId="20" xfId="2" applyFont="1" applyBorder="1" applyAlignment="1">
      <alignment horizontal="center" vertical="center" readingOrder="2"/>
    </xf>
    <xf numFmtId="0" fontId="18" fillId="10" borderId="2" xfId="2" applyFont="1" applyFill="1" applyBorder="1" applyAlignment="1">
      <alignment horizontal="center" vertical="center" wrapText="1" readingOrder="2"/>
    </xf>
    <xf numFmtId="0" fontId="20" fillId="0" borderId="2" xfId="2" applyFont="1" applyBorder="1" applyAlignment="1">
      <alignment horizontal="center" vertical="center" readingOrder="2"/>
    </xf>
    <xf numFmtId="0" fontId="18" fillId="0" borderId="1" xfId="2" applyFont="1" applyBorder="1" applyAlignment="1">
      <alignment horizontal="center" vertical="center" wrapText="1" readingOrder="2"/>
    </xf>
    <xf numFmtId="0" fontId="18" fillId="2" borderId="2" xfId="2" applyFont="1" applyFill="1" applyBorder="1" applyAlignment="1">
      <alignment horizontal="center" vertical="center" wrapText="1" readingOrder="2"/>
    </xf>
    <xf numFmtId="0" fontId="18" fillId="2" borderId="53" xfId="2" applyFont="1" applyFill="1" applyBorder="1" applyAlignment="1">
      <alignment horizontal="center" vertical="center" wrapText="1" readingOrder="2"/>
    </xf>
    <xf numFmtId="0" fontId="18" fillId="2" borderId="48" xfId="2" applyFont="1" applyFill="1" applyBorder="1" applyAlignment="1">
      <alignment horizontal="center" vertical="center" wrapText="1" readingOrder="2"/>
    </xf>
    <xf numFmtId="0" fontId="18" fillId="0" borderId="43" xfId="2" applyFont="1" applyBorder="1" applyAlignment="1">
      <alignment horizontal="center" vertical="center" wrapText="1" readingOrder="2"/>
    </xf>
    <xf numFmtId="0" fontId="18" fillId="0" borderId="2" xfId="2" applyFont="1" applyBorder="1" applyAlignment="1">
      <alignment horizontal="center" vertical="center" wrapText="1" readingOrder="2"/>
    </xf>
    <xf numFmtId="2" fontId="18" fillId="10" borderId="31" xfId="2" applyNumberFormat="1" applyFont="1" applyFill="1" applyBorder="1" applyAlignment="1">
      <alignment horizontal="center" vertical="center" wrapText="1" readingOrder="2"/>
    </xf>
    <xf numFmtId="0" fontId="18" fillId="10" borderId="25" xfId="2" applyFont="1" applyFill="1" applyBorder="1" applyAlignment="1">
      <alignment horizontal="center" vertical="center" wrapText="1" readingOrder="2"/>
    </xf>
    <xf numFmtId="0" fontId="18" fillId="10" borderId="32" xfId="2" applyFont="1" applyFill="1" applyBorder="1" applyAlignment="1">
      <alignment horizontal="center" vertical="center" wrapText="1" readingOrder="2"/>
    </xf>
    <xf numFmtId="0" fontId="20" fillId="0" borderId="55" xfId="2" applyFont="1" applyBorder="1" applyAlignment="1">
      <alignment horizontal="center" vertical="center" readingOrder="2"/>
    </xf>
    <xf numFmtId="0" fontId="18" fillId="0" borderId="58" xfId="2" applyFont="1" applyBorder="1" applyAlignment="1">
      <alignment horizontal="center" vertical="center" wrapText="1" readingOrder="2"/>
    </xf>
    <xf numFmtId="0" fontId="18" fillId="2" borderId="59" xfId="2" applyFont="1" applyFill="1" applyBorder="1" applyAlignment="1">
      <alignment horizontal="center" vertical="center" wrapText="1" readingOrder="2"/>
    </xf>
    <xf numFmtId="2" fontId="18" fillId="0" borderId="35" xfId="2" applyNumberFormat="1" applyFont="1" applyBorder="1" applyAlignment="1">
      <alignment horizontal="center" vertical="center" wrapText="1" readingOrder="2"/>
    </xf>
    <xf numFmtId="0" fontId="18" fillId="2" borderId="34" xfId="2" applyFont="1" applyFill="1" applyBorder="1" applyAlignment="1">
      <alignment horizontal="center" vertical="center" wrapText="1" readingOrder="2"/>
    </xf>
    <xf numFmtId="0" fontId="18" fillId="0" borderId="34" xfId="2" applyFont="1" applyBorder="1" applyAlignment="1">
      <alignment horizontal="center" vertical="center" wrapText="1" readingOrder="2"/>
    </xf>
    <xf numFmtId="0" fontId="18" fillId="0" borderId="34" xfId="2" applyFont="1" applyBorder="1" applyAlignment="1">
      <alignment horizontal="center" vertical="center" readingOrder="2"/>
    </xf>
    <xf numFmtId="0" fontId="20" fillId="0" borderId="28" xfId="2" applyFont="1" applyBorder="1" applyAlignment="1">
      <alignment horizontal="center" vertical="center" readingOrder="2"/>
    </xf>
    <xf numFmtId="0" fontId="18" fillId="0" borderId="26" xfId="2" applyFont="1" applyBorder="1" applyAlignment="1">
      <alignment horizontal="center" vertical="center" wrapText="1" readingOrder="2"/>
    </xf>
    <xf numFmtId="0" fontId="18" fillId="2" borderId="26" xfId="2" applyFont="1" applyFill="1" applyBorder="1" applyAlignment="1">
      <alignment horizontal="center" vertical="center" wrapText="1" readingOrder="2"/>
    </xf>
    <xf numFmtId="2" fontId="18" fillId="0" borderId="26" xfId="2" applyNumberFormat="1" applyFont="1" applyBorder="1" applyAlignment="1">
      <alignment horizontal="center" vertical="center" wrapText="1" readingOrder="2"/>
    </xf>
    <xf numFmtId="0" fontId="18" fillId="0" borderId="26" xfId="2" applyFont="1" applyBorder="1" applyAlignment="1">
      <alignment horizontal="center" vertical="center" readingOrder="2"/>
    </xf>
    <xf numFmtId="0" fontId="20" fillId="0" borderId="60" xfId="2" applyFont="1" applyBorder="1" applyAlignment="1">
      <alignment horizontal="center" vertical="center" readingOrder="2"/>
    </xf>
    <xf numFmtId="0" fontId="18" fillId="0" borderId="49" xfId="2" applyFont="1" applyBorder="1" applyAlignment="1">
      <alignment horizontal="center" vertical="center" wrapText="1" readingOrder="2"/>
    </xf>
    <xf numFmtId="0" fontId="18" fillId="2" borderId="49" xfId="2" applyFont="1" applyFill="1" applyBorder="1" applyAlignment="1">
      <alignment horizontal="center" vertical="center" wrapText="1" readingOrder="2"/>
    </xf>
    <xf numFmtId="2" fontId="18" fillId="0" borderId="49" xfId="2" applyNumberFormat="1" applyFont="1" applyBorder="1" applyAlignment="1">
      <alignment horizontal="center" vertical="center" wrapText="1" readingOrder="2"/>
    </xf>
    <xf numFmtId="0" fontId="18" fillId="0" borderId="49" xfId="2" applyFont="1" applyBorder="1" applyAlignment="1">
      <alignment horizontal="center" vertical="center" readingOrder="2"/>
    </xf>
    <xf numFmtId="0" fontId="18" fillId="10" borderId="6" xfId="2" applyFont="1" applyFill="1" applyBorder="1" applyAlignment="1">
      <alignment horizontal="center" vertical="center" wrapText="1" readingOrder="2"/>
    </xf>
    <xf numFmtId="2" fontId="18" fillId="10" borderId="6" xfId="2" applyNumberFormat="1" applyFont="1" applyFill="1" applyBorder="1" applyAlignment="1">
      <alignment horizontal="center" vertical="center" wrapText="1" readingOrder="2"/>
    </xf>
    <xf numFmtId="0" fontId="35" fillId="0" borderId="2" xfId="2" applyFont="1" applyBorder="1" applyAlignment="1">
      <alignment horizontal="center" vertical="center" wrapText="1"/>
    </xf>
    <xf numFmtId="0" fontId="35" fillId="0" borderId="47" xfId="2" applyFont="1" applyBorder="1" applyAlignment="1">
      <alignment horizontal="center" vertical="center" wrapText="1"/>
    </xf>
    <xf numFmtId="0" fontId="21" fillId="2" borderId="47" xfId="2" applyFont="1" applyFill="1" applyBorder="1" applyAlignment="1">
      <alignment horizontal="center" vertical="center" wrapText="1" readingOrder="2"/>
    </xf>
    <xf numFmtId="0" fontId="21" fillId="0" borderId="2" xfId="2" applyFont="1" applyBorder="1" applyAlignment="1">
      <alignment horizontal="center" vertical="center" readingOrder="2"/>
    </xf>
    <xf numFmtId="0" fontId="18" fillId="0" borderId="48" xfId="2" applyFont="1" applyBorder="1" applyAlignment="1">
      <alignment horizontal="center" vertical="center" wrapText="1" readingOrder="2"/>
    </xf>
    <xf numFmtId="0" fontId="35" fillId="0" borderId="36" xfId="2" applyFont="1" applyBorder="1" applyAlignment="1">
      <alignment horizontal="center" vertical="center" wrapText="1"/>
    </xf>
    <xf numFmtId="0" fontId="21" fillId="2" borderId="36" xfId="2" applyFont="1" applyFill="1" applyBorder="1" applyAlignment="1">
      <alignment horizontal="center" vertical="center" wrapText="1" readingOrder="2"/>
    </xf>
    <xf numFmtId="0" fontId="18" fillId="0" borderId="48" xfId="2" applyFont="1" applyBorder="1" applyAlignment="1">
      <alignment horizontal="center" vertical="center" readingOrder="2"/>
    </xf>
    <xf numFmtId="0" fontId="20" fillId="0" borderId="56" xfId="2" applyFont="1" applyBorder="1" applyAlignment="1">
      <alignment horizontal="center" vertical="center" readingOrder="2"/>
    </xf>
    <xf numFmtId="0" fontId="35" fillId="0" borderId="3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readingOrder="2"/>
    </xf>
    <xf numFmtId="0" fontId="18" fillId="10" borderId="42" xfId="2" applyFont="1" applyFill="1" applyBorder="1" applyAlignment="1">
      <alignment horizontal="center" vertical="center" wrapText="1" readingOrder="2"/>
    </xf>
    <xf numFmtId="0" fontId="18" fillId="10" borderId="31" xfId="2" applyFont="1" applyFill="1" applyBorder="1" applyAlignment="1">
      <alignment horizontal="center" vertical="center" wrapText="1" readingOrder="2"/>
    </xf>
    <xf numFmtId="2" fontId="21" fillId="10" borderId="31" xfId="2" applyNumberFormat="1" applyFont="1" applyFill="1" applyBorder="1" applyAlignment="1">
      <alignment horizontal="center" vertical="center" wrapText="1" readingOrder="2"/>
    </xf>
    <xf numFmtId="0" fontId="18" fillId="10" borderId="48" xfId="2" applyFont="1" applyFill="1" applyBorder="1" applyAlignment="1">
      <alignment horizontal="center" vertical="center" wrapText="1" readingOrder="2"/>
    </xf>
    <xf numFmtId="0" fontId="35" fillId="0" borderId="26" xfId="2" applyFont="1" applyBorder="1" applyAlignment="1">
      <alignment horizontal="right" vertical="center" wrapText="1"/>
    </xf>
    <xf numFmtId="0" fontId="35" fillId="0" borderId="35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 readingOrder="2"/>
    </xf>
    <xf numFmtId="0" fontId="18" fillId="2" borderId="35" xfId="2" applyFont="1" applyFill="1" applyBorder="1" applyAlignment="1">
      <alignment horizontal="center" vertical="center" wrapText="1" readingOrder="2"/>
    </xf>
    <xf numFmtId="0" fontId="18" fillId="0" borderId="35" xfId="2" applyFont="1" applyBorder="1" applyAlignment="1">
      <alignment horizontal="center" vertical="center" wrapText="1" readingOrder="2"/>
    </xf>
    <xf numFmtId="0" fontId="35" fillId="0" borderId="26" xfId="2" applyFont="1" applyBorder="1" applyAlignment="1">
      <alignment horizontal="center" vertical="center" wrapText="1"/>
    </xf>
    <xf numFmtId="0" fontId="35" fillId="0" borderId="49" xfId="2" applyFont="1" applyBorder="1" applyAlignment="1">
      <alignment horizontal="right" vertical="center" wrapText="1"/>
    </xf>
    <xf numFmtId="0" fontId="35" fillId="0" borderId="49" xfId="2" applyFont="1" applyBorder="1" applyAlignment="1">
      <alignment horizontal="center" vertical="center" wrapText="1"/>
    </xf>
    <xf numFmtId="0" fontId="21" fillId="0" borderId="49" xfId="2" applyFont="1" applyBorder="1" applyAlignment="1">
      <alignment horizontal="center" vertical="center" readingOrder="2"/>
    </xf>
    <xf numFmtId="0" fontId="35" fillId="0" borderId="34" xfId="2" applyFont="1" applyBorder="1" applyAlignment="1">
      <alignment horizontal="right" vertical="center" wrapText="1"/>
    </xf>
    <xf numFmtId="0" fontId="35" fillId="0" borderId="34" xfId="2" applyFont="1" applyBorder="1" applyAlignment="1">
      <alignment horizontal="center" vertical="center" wrapText="1"/>
    </xf>
    <xf numFmtId="0" fontId="21" fillId="0" borderId="34" xfId="2" applyFont="1" applyBorder="1" applyAlignment="1">
      <alignment horizontal="center" vertical="center" readingOrder="2"/>
    </xf>
    <xf numFmtId="0" fontId="35" fillId="0" borderId="35" xfId="2" applyFont="1" applyBorder="1" applyAlignment="1">
      <alignment horizontal="right" vertical="center" wrapText="1"/>
    </xf>
    <xf numFmtId="0" fontId="21" fillId="2" borderId="35" xfId="2" applyFont="1" applyFill="1" applyBorder="1" applyAlignment="1">
      <alignment horizontal="center" vertical="center" wrapText="1" readingOrder="2"/>
    </xf>
    <xf numFmtId="0" fontId="21" fillId="0" borderId="35" xfId="2" applyFont="1" applyBorder="1" applyAlignment="1">
      <alignment horizontal="center" vertical="center" readingOrder="2"/>
    </xf>
    <xf numFmtId="0" fontId="18" fillId="0" borderId="35" xfId="2" applyFont="1" applyBorder="1" applyAlignment="1">
      <alignment horizontal="center" vertical="center" readingOrder="2"/>
    </xf>
    <xf numFmtId="0" fontId="21" fillId="2" borderId="26" xfId="2" applyFont="1" applyFill="1" applyBorder="1" applyAlignment="1">
      <alignment horizontal="center" vertical="center" wrapText="1" readingOrder="2"/>
    </xf>
    <xf numFmtId="0" fontId="35" fillId="0" borderId="38" xfId="2" applyFont="1" applyBorder="1" applyAlignment="1">
      <alignment horizontal="center" vertical="center" wrapText="1"/>
    </xf>
    <xf numFmtId="0" fontId="21" fillId="2" borderId="38" xfId="2" applyFont="1" applyFill="1" applyBorder="1" applyAlignment="1">
      <alignment horizontal="center" vertical="center" wrapText="1" readingOrder="2"/>
    </xf>
    <xf numFmtId="0" fontId="21" fillId="0" borderId="38" xfId="2" applyFont="1" applyBorder="1" applyAlignment="1">
      <alignment horizontal="center" vertical="center" readingOrder="2"/>
    </xf>
    <xf numFmtId="2" fontId="20" fillId="10" borderId="31" xfId="2" applyNumberFormat="1" applyFont="1" applyFill="1" applyBorder="1" applyAlignment="1">
      <alignment horizontal="center" vertical="center" wrapText="1" readingOrder="2"/>
    </xf>
    <xf numFmtId="2" fontId="19" fillId="0" borderId="5" xfId="2" applyNumberFormat="1" applyFont="1" applyBorder="1" applyAlignment="1">
      <alignment horizontal="center" vertical="center" wrapText="1" readingOrder="2"/>
    </xf>
    <xf numFmtId="0" fontId="19" fillId="0" borderId="44" xfId="2" applyFont="1" applyBorder="1" applyAlignment="1">
      <alignment horizontal="center" vertical="center" wrapText="1" readingOrder="2"/>
    </xf>
    <xf numFmtId="0" fontId="20" fillId="0" borderId="7" xfId="2" applyFont="1" applyBorder="1" applyAlignment="1">
      <alignment horizontal="center" vertical="center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22" fillId="0" borderId="2" xfId="0" applyFont="1" applyFill="1" applyBorder="1"/>
    <xf numFmtId="0" fontId="38" fillId="0" borderId="2" xfId="0" applyFont="1" applyFill="1" applyBorder="1" applyAlignment="1">
      <alignment horizontal="center" vertical="center" wrapText="1" readingOrder="2"/>
    </xf>
    <xf numFmtId="0" fontId="13" fillId="11" borderId="2" xfId="0" applyFont="1" applyFill="1" applyBorder="1"/>
    <xf numFmtId="0" fontId="39" fillId="0" borderId="2" xfId="0" applyFont="1" applyFill="1" applyBorder="1" applyAlignment="1">
      <alignment horizontal="center" vertical="center" wrapText="1" readingOrder="2"/>
    </xf>
    <xf numFmtId="0" fontId="16" fillId="0" borderId="2" xfId="0" applyFont="1" applyFill="1" applyBorder="1" applyAlignment="1">
      <alignment horizontal="center" vertical="center" wrapText="1" readingOrder="2"/>
    </xf>
    <xf numFmtId="0" fontId="39" fillId="0" borderId="2" xfId="0" applyFont="1" applyFill="1" applyBorder="1" applyAlignment="1">
      <alignment vertical="center" wrapText="1" readingOrder="2"/>
    </xf>
    <xf numFmtId="0" fontId="14" fillId="12" borderId="2" xfId="0" applyFont="1" applyFill="1" applyBorder="1"/>
    <xf numFmtId="0" fontId="41" fillId="0" borderId="2" xfId="0" applyFont="1" applyFill="1" applyBorder="1" applyAlignment="1">
      <alignment horizontal="center" vertical="center" wrapText="1" readingOrder="2"/>
    </xf>
    <xf numFmtId="0" fontId="3" fillId="0" borderId="8" xfId="2" applyFont="1" applyBorder="1" applyAlignment="1">
      <alignment horizontal="center" vertical="center" wrapText="1" readingOrder="2"/>
    </xf>
    <xf numFmtId="2" fontId="4" fillId="10" borderId="31" xfId="2" applyNumberFormat="1" applyFont="1" applyFill="1" applyBorder="1" applyAlignment="1">
      <alignment horizontal="center" vertical="center" wrapText="1" readingOrder="2"/>
    </xf>
    <xf numFmtId="0" fontId="4" fillId="0" borderId="2" xfId="2" applyFont="1" applyBorder="1" applyAlignment="1">
      <alignment horizontal="center" vertical="center" readingOrder="2"/>
    </xf>
    <xf numFmtId="0" fontId="4" fillId="0" borderId="6" xfId="2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 readingOrder="2"/>
    </xf>
    <xf numFmtId="0" fontId="4" fillId="0" borderId="2" xfId="2" applyFont="1" applyBorder="1" applyAlignment="1">
      <alignment horizontal="center" vertical="center"/>
    </xf>
    <xf numFmtId="0" fontId="4" fillId="2" borderId="48" xfId="2" applyFont="1" applyFill="1" applyBorder="1" applyAlignment="1">
      <alignment horizontal="center" vertical="center" wrapText="1" readingOrder="2"/>
    </xf>
    <xf numFmtId="0" fontId="4" fillId="0" borderId="6" xfId="2" applyFont="1" applyBorder="1" applyAlignment="1">
      <alignment horizontal="center" vertical="center" wrapText="1" readingOrder="2"/>
    </xf>
    <xf numFmtId="0" fontId="4" fillId="2" borderId="27" xfId="2" applyFont="1" applyFill="1" applyBorder="1" applyAlignment="1">
      <alignment horizontal="center" vertical="center" wrapText="1" readingOrder="2"/>
    </xf>
    <xf numFmtId="0" fontId="4" fillId="10" borderId="2" xfId="2" applyFont="1" applyFill="1" applyBorder="1" applyAlignment="1">
      <alignment horizontal="center" vertical="center" wrapText="1" readingOrder="2"/>
    </xf>
    <xf numFmtId="0" fontId="4" fillId="10" borderId="25" xfId="2" applyFont="1" applyFill="1" applyBorder="1" applyAlignment="1">
      <alignment horizontal="center" vertical="center" wrapText="1" readingOrder="2"/>
    </xf>
    <xf numFmtId="2" fontId="43" fillId="0" borderId="42" xfId="2" applyNumberFormat="1" applyFont="1" applyBorder="1"/>
    <xf numFmtId="0" fontId="4" fillId="10" borderId="32" xfId="2" applyFont="1" applyFill="1" applyBorder="1" applyAlignment="1">
      <alignment horizontal="center" vertical="center" wrapText="1" readingOrder="2"/>
    </xf>
    <xf numFmtId="0" fontId="3" fillId="2" borderId="32" xfId="2" applyFont="1" applyFill="1" applyBorder="1" applyAlignment="1">
      <alignment horizontal="center" vertical="center" wrapText="1" readingOrder="2"/>
    </xf>
    <xf numFmtId="0" fontId="5" fillId="0" borderId="2" xfId="2" applyFont="1" applyBorder="1" applyAlignment="1">
      <alignment horizontal="center" vertical="center"/>
    </xf>
    <xf numFmtId="0" fontId="33" fillId="2" borderId="26" xfId="2" applyFont="1" applyFill="1" applyBorder="1" applyAlignment="1">
      <alignment horizontal="right" vertical="center" wrapText="1"/>
    </xf>
    <xf numFmtId="0" fontId="32" fillId="0" borderId="0" xfId="2" applyFont="1" applyAlignment="1">
      <alignment horizontal="right" vertical="center"/>
    </xf>
    <xf numFmtId="0" fontId="34" fillId="0" borderId="0" xfId="2" applyFont="1"/>
    <xf numFmtId="0" fontId="9" fillId="0" borderId="23" xfId="2" applyFont="1" applyBorder="1" applyAlignment="1">
      <alignment horizontal="center" vertical="center" readingOrder="2"/>
    </xf>
    <xf numFmtId="0" fontId="3" fillId="2" borderId="6" xfId="2" applyFont="1" applyFill="1" applyBorder="1" applyAlignment="1">
      <alignment horizontal="center" vertical="center" wrapText="1" readingOrder="2"/>
    </xf>
    <xf numFmtId="0" fontId="3" fillId="2" borderId="10" xfId="2" applyFont="1" applyFill="1" applyBorder="1" applyAlignment="1">
      <alignment horizontal="center" vertical="center" wrapText="1" readingOrder="2"/>
    </xf>
    <xf numFmtId="0" fontId="3" fillId="2" borderId="34" xfId="2" applyFont="1" applyFill="1" applyBorder="1" applyAlignment="1">
      <alignment horizontal="center" vertical="center" readingOrder="2"/>
    </xf>
    <xf numFmtId="0" fontId="3" fillId="2" borderId="26" xfId="2" applyFont="1" applyFill="1" applyBorder="1" applyAlignment="1">
      <alignment horizontal="center" vertical="center" readingOrder="2"/>
    </xf>
    <xf numFmtId="0" fontId="44" fillId="0" borderId="62" xfId="2" applyFont="1" applyBorder="1" applyAlignment="1">
      <alignment horizontal="center" vertical="center" wrapText="1" readingOrder="2"/>
    </xf>
    <xf numFmtId="0" fontId="44" fillId="0" borderId="63" xfId="2" applyFont="1" applyBorder="1" applyAlignment="1">
      <alignment horizontal="center" vertical="center" wrapText="1" readingOrder="2"/>
    </xf>
    <xf numFmtId="0" fontId="3" fillId="10" borderId="24" xfId="2" applyFont="1" applyFill="1" applyBorder="1" applyAlignment="1">
      <alignment horizontal="center" vertical="center" wrapText="1" readingOrder="2"/>
    </xf>
    <xf numFmtId="49" fontId="45" fillId="0" borderId="2" xfId="5" applyNumberFormat="1" applyFont="1" applyBorder="1" applyAlignment="1" applyProtection="1">
      <alignment horizontal="center" vertical="center" wrapText="1" readingOrder="2"/>
      <protection hidden="1"/>
    </xf>
    <xf numFmtId="49" fontId="46" fillId="0" borderId="5" xfId="5" applyNumberFormat="1" applyFont="1" applyBorder="1" applyAlignment="1" applyProtection="1">
      <alignment horizontal="center" vertical="center" wrapText="1" readingOrder="2"/>
      <protection hidden="1"/>
    </xf>
    <xf numFmtId="49" fontId="46" fillId="0" borderId="2" xfId="5" applyNumberFormat="1" applyFont="1" applyBorder="1" applyAlignment="1" applyProtection="1">
      <alignment horizontal="center" vertical="center" wrapText="1" readingOrder="2"/>
      <protection hidden="1"/>
    </xf>
    <xf numFmtId="0" fontId="45" fillId="0" borderId="2" xfId="2" applyFont="1" applyBorder="1" applyAlignment="1">
      <alignment horizontal="center"/>
    </xf>
    <xf numFmtId="0" fontId="48" fillId="0" borderId="2" xfId="2" applyFont="1" applyBorder="1" applyAlignment="1">
      <alignment horizontal="center" vertical="center" wrapText="1" readingOrder="2"/>
    </xf>
    <xf numFmtId="0" fontId="49" fillId="0" borderId="2" xfId="2" applyFont="1" applyBorder="1"/>
    <xf numFmtId="0" fontId="50" fillId="0" borderId="2" xfId="2" applyFont="1" applyBorder="1" applyAlignment="1">
      <alignment vertical="center" wrapText="1"/>
    </xf>
    <xf numFmtId="2" fontId="49" fillId="0" borderId="2" xfId="2" applyNumberFormat="1" applyFont="1" applyBorder="1" applyAlignment="1">
      <alignment horizontal="center"/>
    </xf>
    <xf numFmtId="0" fontId="51" fillId="0" borderId="2" xfId="2" applyFont="1" applyBorder="1" applyAlignment="1">
      <alignment vertical="center" wrapText="1" readingOrder="2"/>
    </xf>
    <xf numFmtId="0" fontId="49" fillId="0" borderId="3" xfId="2" applyFont="1" applyBorder="1"/>
    <xf numFmtId="0" fontId="52" fillId="0" borderId="3" xfId="2" applyFont="1" applyBorder="1" applyAlignment="1">
      <alignment vertical="center" wrapText="1"/>
    </xf>
    <xf numFmtId="0" fontId="50" fillId="0" borderId="2" xfId="2" applyFont="1" applyBorder="1" applyAlignment="1">
      <alignment vertical="center" wrapText="1" readingOrder="2"/>
    </xf>
    <xf numFmtId="0" fontId="3" fillId="0" borderId="38" xfId="2" applyFont="1" applyBorder="1" applyAlignment="1">
      <alignment horizontal="center" vertical="center" readingOrder="2"/>
    </xf>
    <xf numFmtId="0" fontId="51" fillId="0" borderId="2" xfId="2" applyFont="1" applyBorder="1" applyAlignment="1">
      <alignment horizontal="center" vertical="center" wrapText="1" readingOrder="2"/>
    </xf>
    <xf numFmtId="0" fontId="50" fillId="0" borderId="2" xfId="2" applyFont="1" applyBorder="1" applyAlignment="1">
      <alignment vertical="center"/>
    </xf>
    <xf numFmtId="0" fontId="52" fillId="0" borderId="2" xfId="2" applyFont="1" applyBorder="1" applyAlignment="1">
      <alignment vertical="center" wrapText="1"/>
    </xf>
    <xf numFmtId="0" fontId="3" fillId="0" borderId="38" xfId="2" applyFont="1" applyBorder="1" applyAlignment="1">
      <alignment horizontal="center" vertical="center" wrapText="1" readingOrder="2"/>
    </xf>
    <xf numFmtId="2" fontId="49" fillId="0" borderId="3" xfId="2" applyNumberFormat="1" applyFont="1" applyBorder="1" applyAlignment="1">
      <alignment horizontal="center"/>
    </xf>
    <xf numFmtId="0" fontId="51" fillId="0" borderId="3" xfId="2" applyFont="1" applyBorder="1" applyAlignment="1">
      <alignment vertical="center" wrapText="1" readingOrder="2"/>
    </xf>
    <xf numFmtId="0" fontId="10" fillId="0" borderId="2" xfId="2" applyFont="1" applyBorder="1" applyAlignment="1">
      <alignment horizontal="center" vertical="center" wrapText="1"/>
    </xf>
    <xf numFmtId="0" fontId="52" fillId="0" borderId="2" xfId="2" applyFont="1" applyBorder="1" applyAlignment="1">
      <alignment horizontal="center" vertical="center" wrapText="1"/>
    </xf>
    <xf numFmtId="0" fontId="52" fillId="0" borderId="64" xfId="2" applyFont="1" applyBorder="1" applyAlignment="1">
      <alignment horizontal="right" vertical="center" wrapText="1"/>
    </xf>
    <xf numFmtId="0" fontId="53" fillId="0" borderId="2" xfId="2" applyFont="1" applyBorder="1" applyAlignment="1">
      <alignment horizontal="center"/>
    </xf>
    <xf numFmtId="0" fontId="45" fillId="2" borderId="2" xfId="2" applyFont="1" applyFill="1" applyBorder="1" applyAlignment="1">
      <alignment horizontal="center" vertical="center" wrapText="1" readingOrder="2"/>
    </xf>
    <xf numFmtId="0" fontId="3" fillId="2" borderId="65" xfId="2" applyFont="1" applyFill="1" applyBorder="1" applyAlignment="1">
      <alignment horizontal="center" vertical="center" wrapText="1" readingOrder="2"/>
    </xf>
    <xf numFmtId="0" fontId="3" fillId="2" borderId="66" xfId="2" applyFont="1" applyFill="1" applyBorder="1" applyAlignment="1">
      <alignment horizontal="center" vertical="center" wrapText="1" readingOrder="2"/>
    </xf>
    <xf numFmtId="0" fontId="3" fillId="2" borderId="67" xfId="2" applyFont="1" applyFill="1" applyBorder="1" applyAlignment="1">
      <alignment horizontal="center" vertical="center" wrapText="1" readingOrder="2"/>
    </xf>
    <xf numFmtId="0" fontId="3" fillId="10" borderId="30" xfId="2" applyFont="1" applyFill="1" applyBorder="1" applyAlignment="1">
      <alignment horizontal="center" vertical="center" wrapText="1" readingOrder="2"/>
    </xf>
    <xf numFmtId="2" fontId="9" fillId="10" borderId="24" xfId="2" applyNumberFormat="1" applyFont="1" applyFill="1" applyBorder="1" applyAlignment="1">
      <alignment horizontal="center" vertical="center" wrapText="1" readingOrder="2"/>
    </xf>
    <xf numFmtId="0" fontId="54" fillId="0" borderId="2" xfId="2" applyFont="1" applyBorder="1"/>
    <xf numFmtId="0" fontId="6" fillId="0" borderId="2" xfId="2" applyFont="1" applyBorder="1" applyAlignment="1">
      <alignment horizontal="center" vertical="center" wrapText="1" readingOrder="2"/>
    </xf>
    <xf numFmtId="0" fontId="55" fillId="0" borderId="2" xfId="2" applyFont="1" applyBorder="1" applyAlignment="1">
      <alignment horizontal="center"/>
    </xf>
    <xf numFmtId="0" fontId="57" fillId="0" borderId="2" xfId="2" applyFont="1" applyBorder="1"/>
    <xf numFmtId="0" fontId="3" fillId="0" borderId="2" xfId="2" applyFont="1" applyBorder="1" applyAlignment="1">
      <alignment horizontal="center" vertical="center" readingOrder="2"/>
    </xf>
    <xf numFmtId="0" fontId="55" fillId="0" borderId="2" xfId="2" applyFont="1" applyBorder="1" applyAlignment="1">
      <alignment horizontal="center" vertical="center" wrapText="1" readingOrder="2"/>
    </xf>
    <xf numFmtId="0" fontId="1" fillId="10" borderId="2" xfId="2" applyFill="1" applyBorder="1" applyAlignment="1">
      <alignment horizontal="center"/>
    </xf>
    <xf numFmtId="2" fontId="1" fillId="10" borderId="2" xfId="2" applyNumberFormat="1" applyFill="1" applyBorder="1"/>
    <xf numFmtId="0" fontId="1" fillId="10" borderId="2" xfId="2" applyFill="1" applyBorder="1"/>
    <xf numFmtId="0" fontId="13" fillId="11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 vertical="center" wrapText="1" readingOrder="2"/>
    </xf>
    <xf numFmtId="0" fontId="14" fillId="7" borderId="47" xfId="0" applyFont="1" applyFill="1" applyBorder="1" applyAlignment="1">
      <alignment horizontal="center" vertical="center" wrapText="1" readingOrder="2"/>
    </xf>
    <xf numFmtId="0" fontId="14" fillId="7" borderId="18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vertical="center" wrapText="1" readingOrder="2"/>
    </xf>
    <xf numFmtId="2" fontId="14" fillId="7" borderId="17" xfId="0" applyNumberFormat="1" applyFont="1" applyFill="1" applyBorder="1" applyAlignment="1">
      <alignment horizontal="center" vertical="center" wrapText="1" readingOrder="2"/>
    </xf>
    <xf numFmtId="2" fontId="30" fillId="13" borderId="2" xfId="3" applyNumberFormat="1" applyFont="1" applyFill="1" applyBorder="1" applyAlignment="1">
      <alignment horizontal="center" vertical="center" wrapText="1" shrinkToFit="1" readingOrder="2"/>
    </xf>
    <xf numFmtId="0" fontId="18" fillId="10" borderId="3" xfId="2" applyFont="1" applyFill="1" applyBorder="1" applyAlignment="1">
      <alignment horizontal="center" vertical="center" wrapText="1" readingOrder="2"/>
    </xf>
    <xf numFmtId="2" fontId="18" fillId="10" borderId="8" xfId="2" applyNumberFormat="1" applyFont="1" applyFill="1" applyBorder="1" applyAlignment="1">
      <alignment horizontal="center" vertical="center" wrapText="1" readingOrder="2"/>
    </xf>
    <xf numFmtId="2" fontId="14" fillId="13" borderId="2" xfId="2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 readingOrder="2"/>
    </xf>
    <xf numFmtId="0" fontId="38" fillId="0" borderId="2" xfId="0" applyFont="1" applyBorder="1" applyAlignment="1">
      <alignment horizontal="center" vertical="center" wrapText="1" readingOrder="2"/>
    </xf>
    <xf numFmtId="0" fontId="37" fillId="0" borderId="2" xfId="0" applyFont="1" applyBorder="1" applyAlignment="1">
      <alignment horizontal="center" vertical="center" wrapText="1" readingOrder="2"/>
    </xf>
    <xf numFmtId="0" fontId="36" fillId="0" borderId="2" xfId="0" applyFont="1" applyBorder="1" applyAlignment="1">
      <alignment horizontal="center" vertical="center" wrapText="1" readingOrder="2"/>
    </xf>
    <xf numFmtId="0" fontId="13" fillId="0" borderId="2" xfId="0" applyFont="1" applyFill="1" applyBorder="1"/>
    <xf numFmtId="0" fontId="37" fillId="0" borderId="2" xfId="0" applyFont="1" applyFill="1" applyBorder="1" applyAlignment="1">
      <alignment horizontal="center" vertical="center" wrapText="1" readingOrder="2"/>
    </xf>
    <xf numFmtId="0" fontId="13" fillId="12" borderId="2" xfId="0" applyFont="1" applyFill="1" applyBorder="1" applyAlignment="1">
      <alignment horizontal="center"/>
    </xf>
    <xf numFmtId="0" fontId="13" fillId="12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 wrapText="1" readingOrder="2"/>
    </xf>
    <xf numFmtId="0" fontId="13" fillId="0" borderId="5" xfId="0" applyFont="1" applyBorder="1"/>
    <xf numFmtId="0" fontId="13" fillId="0" borderId="0" xfId="0" applyFont="1" applyBorder="1"/>
    <xf numFmtId="0" fontId="3" fillId="13" borderId="5" xfId="2" applyFont="1" applyFill="1" applyBorder="1" applyAlignment="1">
      <alignment horizontal="center" vertical="center" wrapText="1" readingOrder="2"/>
    </xf>
    <xf numFmtId="0" fontId="3" fillId="13" borderId="24" xfId="2" applyFont="1" applyFill="1" applyBorder="1" applyAlignment="1">
      <alignment horizontal="center" vertical="center" wrapText="1" readingOrder="2"/>
    </xf>
    <xf numFmtId="0" fontId="3" fillId="13" borderId="25" xfId="2" applyFont="1" applyFill="1" applyBorder="1" applyAlignment="1">
      <alignment horizontal="center" vertical="center" wrapText="1" readingOrder="2"/>
    </xf>
    <xf numFmtId="2" fontId="1" fillId="13" borderId="0" xfId="2" applyNumberFormat="1" applyFill="1"/>
    <xf numFmtId="2" fontId="58" fillId="13" borderId="0" xfId="2" applyNumberFormat="1" applyFont="1" applyFill="1" applyAlignment="1">
      <alignment horizontal="center" vertical="center"/>
    </xf>
    <xf numFmtId="0" fontId="3" fillId="10" borderId="3" xfId="2" applyFont="1" applyFill="1" applyBorder="1" applyAlignment="1">
      <alignment horizontal="center" vertical="center" wrapText="1" readingOrder="2"/>
    </xf>
    <xf numFmtId="2" fontId="3" fillId="10" borderId="8" xfId="2" applyNumberFormat="1" applyFont="1" applyFill="1" applyBorder="1" applyAlignment="1">
      <alignment horizontal="center" vertical="center" wrapText="1" readingOrder="2"/>
    </xf>
    <xf numFmtId="0" fontId="15" fillId="13" borderId="2" xfId="0" applyFont="1" applyFill="1" applyBorder="1" applyAlignment="1">
      <alignment vertical="center"/>
    </xf>
    <xf numFmtId="0" fontId="5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18" fillId="13" borderId="0" xfId="0" applyNumberFormat="1" applyFont="1" applyFill="1"/>
    <xf numFmtId="2" fontId="18" fillId="10" borderId="2" xfId="2" applyNumberFormat="1" applyFont="1" applyFill="1" applyBorder="1" applyAlignment="1">
      <alignment horizontal="center" vertical="center" wrapText="1" readingOrder="2"/>
    </xf>
    <xf numFmtId="167" fontId="14" fillId="13" borderId="2" xfId="0" applyNumberFormat="1" applyFont="1" applyFill="1" applyBorder="1" applyAlignment="1">
      <alignment horizontal="center" vertical="center"/>
    </xf>
    <xf numFmtId="166" fontId="30" fillId="13" borderId="2" xfId="4" applyNumberFormat="1" applyFont="1" applyFill="1" applyBorder="1" applyAlignment="1">
      <alignment horizontal="center" vertical="center" wrapText="1" readingOrder="2"/>
    </xf>
    <xf numFmtId="2" fontId="11" fillId="2" borderId="36" xfId="2" applyNumberFormat="1" applyFont="1" applyFill="1" applyBorder="1" applyAlignment="1">
      <alignment horizontal="center" vertical="center" wrapText="1" readingOrder="2"/>
    </xf>
    <xf numFmtId="2" fontId="45" fillId="0" borderId="2" xfId="2" applyNumberFormat="1" applyFont="1" applyBorder="1" applyAlignment="1">
      <alignment horizontal="center" vertical="center"/>
    </xf>
    <xf numFmtId="2" fontId="47" fillId="0" borderId="2" xfId="2" applyNumberFormat="1" applyFont="1" applyBorder="1" applyAlignment="1">
      <alignment horizontal="center" vertical="center"/>
    </xf>
    <xf numFmtId="2" fontId="43" fillId="0" borderId="2" xfId="2" applyNumberFormat="1" applyFont="1" applyBorder="1" applyAlignment="1">
      <alignment horizontal="center"/>
    </xf>
    <xf numFmtId="2" fontId="47" fillId="10" borderId="2" xfId="2" applyNumberFormat="1" applyFont="1" applyFill="1" applyBorder="1" applyAlignment="1">
      <alignment horizontal="center" vertical="center"/>
    </xf>
    <xf numFmtId="2" fontId="11" fillId="0" borderId="2" xfId="2" applyNumberFormat="1" applyFont="1" applyBorder="1" applyAlignment="1">
      <alignment horizontal="center" vertical="center" readingOrder="2"/>
    </xf>
    <xf numFmtId="2" fontId="56" fillId="0" borderId="2" xfId="2" applyNumberFormat="1" applyFont="1" applyBorder="1" applyAlignment="1">
      <alignment horizontal="center" vertical="center" wrapText="1" readingOrder="2"/>
    </xf>
    <xf numFmtId="2" fontId="57" fillId="10" borderId="2" xfId="2" applyNumberFormat="1" applyFont="1" applyFill="1" applyBorder="1" applyAlignment="1">
      <alignment horizontal="center"/>
    </xf>
    <xf numFmtId="2" fontId="5" fillId="13" borderId="2" xfId="2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wrapText="1" readingOrder="2"/>
    </xf>
    <xf numFmtId="0" fontId="15" fillId="2" borderId="7" xfId="1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14" fillId="7" borderId="12" xfId="0" applyFont="1" applyFill="1" applyBorder="1" applyAlignment="1">
      <alignment horizontal="center" vertical="center" wrapText="1" readingOrder="2"/>
    </xf>
    <xf numFmtId="0" fontId="14" fillId="7" borderId="11" xfId="0" applyFont="1" applyFill="1" applyBorder="1" applyAlignment="1">
      <alignment horizontal="center" vertical="center" wrapText="1" readingOrder="2"/>
    </xf>
    <xf numFmtId="0" fontId="14" fillId="7" borderId="14" xfId="0" applyFont="1" applyFill="1" applyBorder="1" applyAlignment="1">
      <alignment horizontal="center" vertical="center" wrapText="1" readingOrder="2"/>
    </xf>
    <xf numFmtId="0" fontId="14" fillId="7" borderId="15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 readingOrder="2"/>
    </xf>
    <xf numFmtId="0" fontId="14" fillId="3" borderId="24" xfId="0" applyFont="1" applyFill="1" applyBorder="1" applyAlignment="1">
      <alignment horizontal="center" vertical="center" wrapText="1" readingOrder="2"/>
    </xf>
    <xf numFmtId="0" fontId="14" fillId="3" borderId="20" xfId="0" applyFont="1" applyFill="1" applyBorder="1" applyAlignment="1">
      <alignment horizontal="center" vertical="center" wrapText="1" readingOrder="2"/>
    </xf>
    <xf numFmtId="0" fontId="14" fillId="3" borderId="25" xfId="0" applyFont="1" applyFill="1" applyBorder="1" applyAlignment="1">
      <alignment horizontal="center" vertical="center" wrapText="1" readingOrder="2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 wrapText="1" readingOrder="2"/>
    </xf>
    <xf numFmtId="0" fontId="14" fillId="3" borderId="51" xfId="0" applyFont="1" applyFill="1" applyBorder="1" applyAlignment="1">
      <alignment horizontal="center" vertical="center" wrapText="1" readingOrder="2"/>
    </xf>
    <xf numFmtId="2" fontId="14" fillId="3" borderId="8" xfId="0" applyNumberFormat="1" applyFont="1" applyFill="1" applyBorder="1" applyAlignment="1">
      <alignment horizontal="center" vertical="center" wrapText="1" readingOrder="2"/>
    </xf>
    <xf numFmtId="2" fontId="14" fillId="3" borderId="24" xfId="0" applyNumberFormat="1" applyFont="1" applyFill="1" applyBorder="1" applyAlignment="1">
      <alignment horizontal="center" vertical="center" wrapText="1" readingOrder="2"/>
    </xf>
    <xf numFmtId="2" fontId="14" fillId="3" borderId="2" xfId="0" applyNumberFormat="1" applyFont="1" applyFill="1" applyBorder="1" applyAlignment="1">
      <alignment horizontal="center" vertical="center" wrapText="1" readingOrder="2"/>
    </xf>
    <xf numFmtId="0" fontId="16" fillId="7" borderId="2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47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 readingOrder="2"/>
    </xf>
    <xf numFmtId="0" fontId="14" fillId="13" borderId="2" xfId="2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 readingOrder="2"/>
    </xf>
    <xf numFmtId="0" fontId="18" fillId="0" borderId="7" xfId="2" applyFont="1" applyBorder="1" applyAlignment="1">
      <alignment horizontal="center" vertical="center" wrapText="1" readingOrder="2"/>
    </xf>
    <xf numFmtId="0" fontId="18" fillId="10" borderId="2" xfId="2" applyFont="1" applyFill="1" applyBorder="1" applyAlignment="1">
      <alignment horizontal="center" vertical="center" wrapText="1" readingOrder="2"/>
    </xf>
    <xf numFmtId="0" fontId="18" fillId="10" borderId="14" xfId="2" applyFont="1" applyFill="1" applyBorder="1" applyAlignment="1">
      <alignment horizontal="center" vertical="center" wrapText="1" readingOrder="2"/>
    </xf>
    <xf numFmtId="0" fontId="18" fillId="10" borderId="17" xfId="2" applyFont="1" applyFill="1" applyBorder="1" applyAlignment="1">
      <alignment horizontal="center" vertical="center" wrapText="1" readingOrder="2"/>
    </xf>
    <xf numFmtId="0" fontId="18" fillId="10" borderId="19" xfId="2" applyFont="1" applyFill="1" applyBorder="1" applyAlignment="1">
      <alignment horizontal="center" vertical="center" wrapText="1" readingOrder="2"/>
    </xf>
    <xf numFmtId="0" fontId="18" fillId="2" borderId="8" xfId="2" applyFont="1" applyFill="1" applyBorder="1" applyAlignment="1">
      <alignment horizontal="center" vertical="center" wrapText="1" readingOrder="2"/>
    </xf>
    <xf numFmtId="0" fontId="18" fillId="2" borderId="7" xfId="2" applyFont="1" applyFill="1" applyBorder="1" applyAlignment="1">
      <alignment horizontal="center" vertical="center" wrapText="1" readingOrder="2"/>
    </xf>
    <xf numFmtId="0" fontId="21" fillId="2" borderId="10" xfId="2" applyFont="1" applyFill="1" applyBorder="1" applyAlignment="1">
      <alignment horizontal="center" vertical="center" wrapText="1" readingOrder="2"/>
    </xf>
    <xf numFmtId="0" fontId="21" fillId="2" borderId="11" xfId="2" applyFont="1" applyFill="1" applyBorder="1" applyAlignment="1">
      <alignment horizontal="center" vertical="center" wrapText="1" readingOrder="2"/>
    </xf>
    <xf numFmtId="0" fontId="21" fillId="2" borderId="12" xfId="2" applyFont="1" applyFill="1" applyBorder="1" applyAlignment="1">
      <alignment horizontal="center" vertical="center" wrapText="1" readingOrder="2"/>
    </xf>
    <xf numFmtId="0" fontId="18" fillId="10" borderId="57" xfId="2" applyFont="1" applyFill="1" applyBorder="1" applyAlignment="1">
      <alignment horizontal="center" vertical="center" wrapText="1" readingOrder="2"/>
    </xf>
    <xf numFmtId="0" fontId="18" fillId="10" borderId="42" xfId="2" applyFont="1" applyFill="1" applyBorder="1" applyAlignment="1">
      <alignment horizontal="center" vertical="center" wrapText="1" readingOrder="2"/>
    </xf>
    <xf numFmtId="0" fontId="18" fillId="2" borderId="10" xfId="2" applyFont="1" applyFill="1" applyBorder="1" applyAlignment="1">
      <alignment horizontal="center" vertical="center" wrapText="1" readingOrder="2"/>
    </xf>
    <xf numFmtId="0" fontId="18" fillId="2" borderId="11" xfId="2" applyFont="1" applyFill="1" applyBorder="1" applyAlignment="1">
      <alignment horizontal="center" vertical="center" wrapText="1" readingOrder="2"/>
    </xf>
    <xf numFmtId="0" fontId="18" fillId="2" borderId="12" xfId="2" applyFont="1" applyFill="1" applyBorder="1" applyAlignment="1">
      <alignment horizontal="center" vertical="center" wrapText="1" readingOrder="2"/>
    </xf>
    <xf numFmtId="0" fontId="21" fillId="2" borderId="34" xfId="2" applyFont="1" applyFill="1" applyBorder="1" applyAlignment="1">
      <alignment horizontal="center" vertical="center" wrapText="1" readingOrder="2"/>
    </xf>
    <xf numFmtId="0" fontId="21" fillId="2" borderId="26" xfId="2" applyFont="1" applyFill="1" applyBorder="1" applyAlignment="1">
      <alignment horizontal="center" vertical="center" wrapText="1" readingOrder="2"/>
    </xf>
    <xf numFmtId="0" fontId="21" fillId="2" borderId="49" xfId="2" applyFont="1" applyFill="1" applyBorder="1" applyAlignment="1">
      <alignment horizontal="center" vertical="center" wrapText="1" readingOrder="2"/>
    </xf>
    <xf numFmtId="0" fontId="18" fillId="3" borderId="20" xfId="2" applyFont="1" applyFill="1" applyBorder="1" applyAlignment="1">
      <alignment horizontal="center" vertical="center" wrapText="1" readingOrder="2"/>
    </xf>
    <xf numFmtId="0" fontId="18" fillId="3" borderId="25" xfId="2" applyFont="1" applyFill="1" applyBorder="1" applyAlignment="1">
      <alignment horizontal="center" vertical="center" wrapText="1" readingOrder="2"/>
    </xf>
    <xf numFmtId="0" fontId="18" fillId="10" borderId="1" xfId="2" applyFont="1" applyFill="1" applyBorder="1" applyAlignment="1">
      <alignment horizontal="center" vertical="center" wrapText="1" readingOrder="2"/>
    </xf>
    <xf numFmtId="0" fontId="18" fillId="10" borderId="9" xfId="2" applyFont="1" applyFill="1" applyBorder="1" applyAlignment="1">
      <alignment horizontal="center" vertical="center" wrapText="1" readingOrder="2"/>
    </xf>
    <xf numFmtId="0" fontId="18" fillId="10" borderId="4" xfId="2" applyFont="1" applyFill="1" applyBorder="1" applyAlignment="1">
      <alignment horizontal="center" vertical="center" wrapText="1" readingOrder="2"/>
    </xf>
    <xf numFmtId="0" fontId="18" fillId="3" borderId="8" xfId="2" applyFont="1" applyFill="1" applyBorder="1" applyAlignment="1">
      <alignment horizontal="center" vertical="center" wrapText="1" readingOrder="2"/>
    </xf>
    <xf numFmtId="0" fontId="18" fillId="3" borderId="24" xfId="2" applyFont="1" applyFill="1" applyBorder="1" applyAlignment="1">
      <alignment horizontal="center" vertical="center" wrapText="1" readingOrder="2"/>
    </xf>
    <xf numFmtId="0" fontId="18" fillId="3" borderId="44" xfId="2" applyFont="1" applyFill="1" applyBorder="1" applyAlignment="1">
      <alignment horizontal="center" vertical="center" wrapText="1" readingOrder="2"/>
    </xf>
    <xf numFmtId="0" fontId="18" fillId="3" borderId="46" xfId="2" applyFont="1" applyFill="1" applyBorder="1" applyAlignment="1">
      <alignment horizontal="center" vertical="center" wrapText="1" readingOrder="2"/>
    </xf>
    <xf numFmtId="0" fontId="18" fillId="3" borderId="3" xfId="2" applyFont="1" applyFill="1" applyBorder="1" applyAlignment="1">
      <alignment horizontal="center" vertical="center" wrapText="1" readingOrder="2"/>
    </xf>
    <xf numFmtId="0" fontId="18" fillId="3" borderId="5" xfId="2" applyFont="1" applyFill="1" applyBorder="1" applyAlignment="1">
      <alignment horizontal="center" vertical="center" wrapText="1" readingOrder="2"/>
    </xf>
    <xf numFmtId="0" fontId="18" fillId="10" borderId="29" xfId="2" applyFont="1" applyFill="1" applyBorder="1" applyAlignment="1">
      <alignment horizontal="center" vertical="center" wrapText="1" readingOrder="2"/>
    </xf>
    <xf numFmtId="0" fontId="18" fillId="2" borderId="34" xfId="2" applyFont="1" applyFill="1" applyBorder="1" applyAlignment="1">
      <alignment horizontal="center" vertical="center" wrapText="1" readingOrder="2"/>
    </xf>
    <xf numFmtId="0" fontId="18" fillId="2" borderId="26" xfId="2" applyFont="1" applyFill="1" applyBorder="1" applyAlignment="1">
      <alignment horizontal="center" vertical="center" wrapText="1" readingOrder="2"/>
    </xf>
    <xf numFmtId="0" fontId="18" fillId="2" borderId="49" xfId="2" applyFont="1" applyFill="1" applyBorder="1" applyAlignment="1">
      <alignment horizontal="center" vertical="center" wrapText="1" readingOrder="2"/>
    </xf>
    <xf numFmtId="0" fontId="15" fillId="13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9" fillId="11" borderId="2" xfId="0" applyFont="1" applyFill="1" applyBorder="1" applyAlignment="1">
      <alignment horizontal="center" vertical="center" wrapText="1" readingOrder="2"/>
    </xf>
    <xf numFmtId="0" fontId="39" fillId="0" borderId="2" xfId="0" applyFont="1" applyFill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/>
    </xf>
    <xf numFmtId="0" fontId="14" fillId="12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 readingOrder="2"/>
    </xf>
    <xf numFmtId="0" fontId="3" fillId="13" borderId="15" xfId="2" applyFont="1" applyFill="1" applyBorder="1" applyAlignment="1">
      <alignment horizontal="center" vertical="center" wrapText="1" readingOrder="2"/>
    </xf>
    <xf numFmtId="0" fontId="3" fillId="13" borderId="30" xfId="2" applyFont="1" applyFill="1" applyBorder="1" applyAlignment="1">
      <alignment horizontal="center" vertical="center" wrapText="1" readingOrder="2"/>
    </xf>
    <xf numFmtId="0" fontId="3" fillId="13" borderId="21" xfId="2" applyFont="1" applyFill="1" applyBorder="1" applyAlignment="1">
      <alignment horizontal="center" vertical="center" wrapText="1" readingOrder="2"/>
    </xf>
    <xf numFmtId="0" fontId="3" fillId="3" borderId="20" xfId="2" applyFont="1" applyFill="1" applyBorder="1" applyAlignment="1">
      <alignment horizontal="center" vertical="center" wrapText="1" readingOrder="2"/>
    </xf>
    <xf numFmtId="0" fontId="3" fillId="3" borderId="25" xfId="2" applyFont="1" applyFill="1" applyBorder="1" applyAlignment="1">
      <alignment horizontal="center" vertical="center" wrapText="1" readingOrder="2"/>
    </xf>
    <xf numFmtId="0" fontId="3" fillId="0" borderId="8" xfId="2" applyFont="1" applyBorder="1" applyAlignment="1">
      <alignment horizontal="center" vertical="center" wrapText="1" readingOrder="2"/>
    </xf>
    <xf numFmtId="0" fontId="3" fillId="0" borderId="7" xfId="2" applyFont="1" applyBorder="1" applyAlignment="1">
      <alignment horizontal="center" vertical="center" wrapText="1" readingOrder="2"/>
    </xf>
    <xf numFmtId="0" fontId="3" fillId="10" borderId="15" xfId="2" applyFont="1" applyFill="1" applyBorder="1" applyAlignment="1">
      <alignment horizontal="center" vertical="center" wrapText="1" readingOrder="2"/>
    </xf>
    <xf numFmtId="0" fontId="3" fillId="10" borderId="30" xfId="2" applyFont="1" applyFill="1" applyBorder="1" applyAlignment="1">
      <alignment horizontal="center" vertical="center" wrapText="1" readingOrder="2"/>
    </xf>
    <xf numFmtId="0" fontId="3" fillId="10" borderId="21" xfId="2" applyFont="1" applyFill="1" applyBorder="1" applyAlignment="1">
      <alignment horizontal="center" vertical="center" wrapText="1" readingOrder="2"/>
    </xf>
    <xf numFmtId="0" fontId="3" fillId="3" borderId="8" xfId="2" applyFont="1" applyFill="1" applyBorder="1" applyAlignment="1">
      <alignment horizontal="center" vertical="center" wrapText="1" readingOrder="2"/>
    </xf>
    <xf numFmtId="0" fontId="3" fillId="3" borderId="24" xfId="2" applyFont="1" applyFill="1" applyBorder="1" applyAlignment="1">
      <alignment horizontal="center" vertical="center" wrapText="1" readingOrder="2"/>
    </xf>
    <xf numFmtId="0" fontId="3" fillId="3" borderId="44" xfId="2" applyFont="1" applyFill="1" applyBorder="1" applyAlignment="1">
      <alignment horizontal="center" vertical="center" wrapText="1" readingOrder="2"/>
    </xf>
    <xf numFmtId="0" fontId="3" fillId="3" borderId="46" xfId="2" applyFont="1" applyFill="1" applyBorder="1" applyAlignment="1">
      <alignment horizontal="center" vertical="center" wrapText="1" readingOrder="2"/>
    </xf>
    <xf numFmtId="0" fontId="3" fillId="3" borderId="3" xfId="2" applyFont="1" applyFill="1" applyBorder="1" applyAlignment="1">
      <alignment horizontal="center" vertical="center" wrapText="1" readingOrder="2"/>
    </xf>
    <xf numFmtId="0" fontId="3" fillId="3" borderId="5" xfId="2" applyFont="1" applyFill="1" applyBorder="1" applyAlignment="1">
      <alignment horizontal="center" vertical="center" wrapText="1" readingOrder="2"/>
    </xf>
    <xf numFmtId="0" fontId="3" fillId="3" borderId="61" xfId="2" applyFont="1" applyFill="1" applyBorder="1" applyAlignment="1">
      <alignment horizontal="center" vertical="center" wrapText="1" readingOrder="2"/>
    </xf>
    <xf numFmtId="0" fontId="3" fillId="2" borderId="0" xfId="2" applyFont="1" applyFill="1" applyAlignment="1">
      <alignment horizontal="center" vertical="center" wrapText="1" readingOrder="2"/>
    </xf>
    <xf numFmtId="0" fontId="3" fillId="10" borderId="57" xfId="2" applyFont="1" applyFill="1" applyBorder="1" applyAlignment="1">
      <alignment horizontal="center" vertical="center" wrapText="1" readingOrder="2"/>
    </xf>
    <xf numFmtId="0" fontId="3" fillId="10" borderId="42" xfId="2" applyFont="1" applyFill="1" applyBorder="1" applyAlignment="1">
      <alignment horizontal="center" vertical="center" wrapText="1" readingOrder="2"/>
    </xf>
    <xf numFmtId="0" fontId="3" fillId="10" borderId="29" xfId="2" applyFont="1" applyFill="1" applyBorder="1" applyAlignment="1">
      <alignment horizontal="center" vertical="center" wrapText="1" readingOrder="2"/>
    </xf>
    <xf numFmtId="0" fontId="3" fillId="3" borderId="7" xfId="2" applyFont="1" applyFill="1" applyBorder="1" applyAlignment="1">
      <alignment horizontal="center" vertical="center" wrapText="1" readingOrder="2"/>
    </xf>
    <xf numFmtId="0" fontId="3" fillId="3" borderId="52" xfId="2" applyFont="1" applyFill="1" applyBorder="1" applyAlignment="1">
      <alignment horizontal="center" vertical="center" wrapText="1" readingOrder="2"/>
    </xf>
    <xf numFmtId="0" fontId="4" fillId="2" borderId="8" xfId="2" applyFont="1" applyFill="1" applyBorder="1" applyAlignment="1">
      <alignment horizontal="center" vertical="center" wrapText="1" readingOrder="2"/>
    </xf>
    <xf numFmtId="0" fontId="4" fillId="2" borderId="7" xfId="2" applyFont="1" applyFill="1" applyBorder="1" applyAlignment="1">
      <alignment horizontal="center" vertical="center" wrapText="1" readingOrder="2"/>
    </xf>
    <xf numFmtId="0" fontId="4" fillId="2" borderId="24" xfId="2" applyFont="1" applyFill="1" applyBorder="1" applyAlignment="1">
      <alignment horizontal="center" vertical="center" wrapText="1" readingOrder="2"/>
    </xf>
    <xf numFmtId="0" fontId="3" fillId="2" borderId="8" xfId="2" applyFont="1" applyFill="1" applyBorder="1" applyAlignment="1">
      <alignment horizontal="center" vertical="center" wrapText="1" readingOrder="2"/>
    </xf>
    <xf numFmtId="0" fontId="3" fillId="2" borderId="7" xfId="2" applyFont="1" applyFill="1" applyBorder="1" applyAlignment="1">
      <alignment horizontal="center" vertical="center" wrapText="1" readingOrder="2"/>
    </xf>
    <xf numFmtId="0" fontId="3" fillId="2" borderId="10" xfId="2" applyFont="1" applyFill="1" applyBorder="1" applyAlignment="1">
      <alignment horizontal="center" vertical="center" wrapText="1" readingOrder="2"/>
    </xf>
    <xf numFmtId="0" fontId="3" fillId="2" borderId="11" xfId="2" applyFont="1" applyFill="1" applyBorder="1" applyAlignment="1">
      <alignment horizontal="center" vertical="center" wrapText="1" readingOrder="2"/>
    </xf>
    <xf numFmtId="0" fontId="4" fillId="10" borderId="57" xfId="2" applyFont="1" applyFill="1" applyBorder="1" applyAlignment="1">
      <alignment horizontal="center" vertical="center" wrapText="1" readingOrder="2"/>
    </xf>
    <xf numFmtId="0" fontId="4" fillId="10" borderId="42" xfId="2" applyFont="1" applyFill="1" applyBorder="1" applyAlignment="1">
      <alignment horizontal="center" vertical="center" wrapText="1" readingOrder="2"/>
    </xf>
    <xf numFmtId="0" fontId="4" fillId="10" borderId="40" xfId="2" applyFont="1" applyFill="1" applyBorder="1" applyAlignment="1">
      <alignment horizontal="center" vertical="center" wrapText="1" readingOrder="2"/>
    </xf>
    <xf numFmtId="2" fontId="3" fillId="3" borderId="8" xfId="2" applyNumberFormat="1" applyFont="1" applyFill="1" applyBorder="1" applyAlignment="1">
      <alignment horizontal="center" vertical="center" wrapText="1" readingOrder="2"/>
    </xf>
    <xf numFmtId="2" fontId="3" fillId="3" borderId="24" xfId="2" applyNumberFormat="1" applyFont="1" applyFill="1" applyBorder="1" applyAlignment="1">
      <alignment horizontal="center" vertical="center" wrapText="1" readingOrder="2"/>
    </xf>
    <xf numFmtId="0" fontId="3" fillId="10" borderId="1" xfId="2" applyFont="1" applyFill="1" applyBorder="1" applyAlignment="1">
      <alignment horizontal="center" vertical="center" wrapText="1" readingOrder="2"/>
    </xf>
    <xf numFmtId="0" fontId="3" fillId="10" borderId="9" xfId="2" applyFont="1" applyFill="1" applyBorder="1" applyAlignment="1">
      <alignment horizontal="center" vertical="center" wrapText="1" readingOrder="2"/>
    </xf>
    <xf numFmtId="0" fontId="3" fillId="10" borderId="4" xfId="2" applyFont="1" applyFill="1" applyBorder="1" applyAlignment="1">
      <alignment horizontal="center" vertical="center" wrapText="1" readingOrder="2"/>
    </xf>
    <xf numFmtId="0" fontId="3" fillId="2" borderId="30" xfId="2" applyFont="1" applyFill="1" applyBorder="1" applyAlignment="1">
      <alignment horizontal="center" vertical="center" wrapText="1" readingOrder="2"/>
    </xf>
    <xf numFmtId="0" fontId="8" fillId="0" borderId="13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 readingOrder="2"/>
    </xf>
    <xf numFmtId="0" fontId="3" fillId="0" borderId="5" xfId="2" applyFont="1" applyBorder="1" applyAlignment="1">
      <alignment horizontal="center" vertical="center" wrapText="1" readingOrder="2"/>
    </xf>
    <xf numFmtId="0" fontId="3" fillId="10" borderId="2" xfId="2" applyFont="1" applyFill="1" applyBorder="1" applyAlignment="1">
      <alignment horizontal="center" vertical="center" wrapText="1" readingOrder="2"/>
    </xf>
    <xf numFmtId="0" fontId="4" fillId="10" borderId="1" xfId="2" applyFont="1" applyFill="1" applyBorder="1" applyAlignment="1">
      <alignment horizontal="center"/>
    </xf>
    <xf numFmtId="0" fontId="4" fillId="10" borderId="9" xfId="2" applyFont="1" applyFill="1" applyBorder="1" applyAlignment="1">
      <alignment horizontal="center"/>
    </xf>
    <xf numFmtId="0" fontId="4" fillId="10" borderId="4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 vertical="center"/>
    </xf>
    <xf numFmtId="0" fontId="3" fillId="10" borderId="14" xfId="2" applyFont="1" applyFill="1" applyBorder="1" applyAlignment="1">
      <alignment horizontal="center" vertical="center" wrapText="1" readingOrder="2"/>
    </xf>
    <xf numFmtId="0" fontId="3" fillId="10" borderId="17" xfId="2" applyFont="1" applyFill="1" applyBorder="1" applyAlignment="1">
      <alignment horizontal="center" vertical="center" wrapText="1" readingOrder="2"/>
    </xf>
    <xf numFmtId="0" fontId="3" fillId="10" borderId="19" xfId="2" applyFont="1" applyFill="1" applyBorder="1" applyAlignment="1">
      <alignment horizontal="center" vertical="center" wrapText="1" readingOrder="2"/>
    </xf>
    <xf numFmtId="0" fontId="3" fillId="10" borderId="43" xfId="2" applyFont="1" applyFill="1" applyBorder="1" applyAlignment="1">
      <alignment horizontal="center" vertical="center" wrapText="1" readingOrder="2"/>
    </xf>
    <xf numFmtId="0" fontId="3" fillId="10" borderId="39" xfId="2" applyFont="1" applyFill="1" applyBorder="1" applyAlignment="1">
      <alignment horizontal="center" vertical="center" wrapText="1" readingOrder="2"/>
    </xf>
    <xf numFmtId="0" fontId="3" fillId="10" borderId="36" xfId="2" applyFont="1" applyFill="1" applyBorder="1" applyAlignment="1">
      <alignment horizontal="center" vertical="center" wrapText="1" readingOrder="2"/>
    </xf>
    <xf numFmtId="0" fontId="3" fillId="2" borderId="34" xfId="2" applyFont="1" applyFill="1" applyBorder="1" applyAlignment="1">
      <alignment horizontal="center" vertical="center" wrapText="1" readingOrder="2"/>
    </xf>
    <xf numFmtId="0" fontId="3" fillId="2" borderId="26" xfId="2" applyFont="1" applyFill="1" applyBorder="1" applyAlignment="1">
      <alignment horizontal="center" vertical="center" wrapText="1" readingOrder="2"/>
    </xf>
    <xf numFmtId="0" fontId="3" fillId="2" borderId="38" xfId="2" applyFont="1" applyFill="1" applyBorder="1" applyAlignment="1">
      <alignment horizontal="center" vertical="center" wrapText="1" readingOrder="2"/>
    </xf>
    <xf numFmtId="0" fontId="58" fillId="13" borderId="2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E737795E-6BC0-4A67-94F2-061D349A3861}"/>
    <cellStyle name="Normal 2 2 2" xfId="5" xr:uid="{3776F51D-B9CC-4F4D-9508-A49C147A1805}"/>
    <cellStyle name="Normal 3" xfId="3" xr:uid="{BD31CC03-C02C-43EF-BD90-FC434C1B7602}"/>
    <cellStyle name="Normal_بيان باحتياجات الشركة من مهمات الصيانة لعام 2010 - 2011" xfId="4" xr:uid="{5D45A97E-A91B-427B-89AE-90F45A0AC11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AB6-4195-9E3C-778B7F4E6AE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19-495A-9C8A-7520A379FEA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F19-495A-9C8A-7520A379FEA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F19-495A-9C8A-7520A379FEA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AB6-4195-9E3C-778B7F4E6AE1}"/>
              </c:ext>
            </c:extLst>
          </c:dPt>
          <c:dLbls>
            <c:dLbl>
              <c:idx val="0"/>
              <c:layout>
                <c:manualLayout>
                  <c:x val="6.7135554378741788E-2"/>
                  <c:y val="-6.57277092495965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B6-4195-9E3C-778B7F4E6AE1}"/>
                </c:ext>
              </c:extLst>
            </c:dLbl>
            <c:dLbl>
              <c:idx val="4"/>
              <c:layout>
                <c:manualLayout>
                  <c:x val="-0.11636829425648577"/>
                  <c:y val="-6.35367856079433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B6-4195-9E3C-778B7F4E6A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طما!$N$12:$N$16</c:f>
              <c:strCache>
                <c:ptCount val="5"/>
                <c:pt idx="0">
                  <c:v>الصرف الصحى</c:v>
                </c:pt>
                <c:pt idx="1">
                  <c:v>مياه الشرب</c:v>
                </c:pt>
                <c:pt idx="2">
                  <c:v>التربية والتعليم</c:v>
                </c:pt>
                <c:pt idx="3">
                  <c:v>الصحة</c:v>
                </c:pt>
                <c:pt idx="4">
                  <c:v>الشباب والرياضة</c:v>
                </c:pt>
              </c:strCache>
            </c:strRef>
          </c:cat>
          <c:val>
            <c:numRef>
              <c:f>طما!$O$12:$O$16</c:f>
              <c:numCache>
                <c:formatCode>General</c:formatCode>
                <c:ptCount val="5"/>
                <c:pt idx="0">
                  <c:v>745</c:v>
                </c:pt>
                <c:pt idx="1">
                  <c:v>138430</c:v>
                </c:pt>
                <c:pt idx="2">
                  <c:v>61</c:v>
                </c:pt>
                <c:pt idx="3">
                  <c:v>221351</c:v>
                </c:pt>
                <c:pt idx="4">
                  <c:v>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6-4195-9E3C-778B7F4E6A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E2-410D-B9AC-D93B55D2D8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2E2-410D-B9AC-D93B55D2D8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2E2-410D-B9AC-D93B55D2D8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3C-4ECD-9B3D-7B552306F6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3C-4ECD-9B3D-7B552306F6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3C-4ECD-9B3D-7B552306F6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3C-4ECD-9B3D-7B552306F64A}"/>
              </c:ext>
            </c:extLst>
          </c:dPt>
          <c:dLbls>
            <c:dLbl>
              <c:idx val="0"/>
              <c:layout>
                <c:manualLayout>
                  <c:x val="-0.11494252873563227"/>
                  <c:y val="-4.67289719626168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2-410D-B9AC-D93B55D2D822}"/>
                </c:ext>
              </c:extLst>
            </c:dLbl>
            <c:dLbl>
              <c:idx val="1"/>
              <c:layout>
                <c:manualLayout>
                  <c:x val="2.052545155993432E-3"/>
                  <c:y val="-4.00534045393858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E2-410D-B9AC-D93B55D2D822}"/>
                </c:ext>
              </c:extLst>
            </c:dLbl>
            <c:dLbl>
              <c:idx val="2"/>
              <c:layout>
                <c:manualLayout>
                  <c:x val="0.11494252873563211"/>
                  <c:y val="-5.0066755674232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E2-410D-B9AC-D93B55D2D82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ساقلتة!#REF!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ساقلتة!#REF!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2E2-410D-B9AC-D93B55D2D8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54429</xdr:colOff>
      <xdr:row>30</xdr:row>
      <xdr:rowOff>103415</xdr:rowOff>
    </xdr:from>
    <xdr:to>
      <xdr:col>20</xdr:col>
      <xdr:colOff>359229</xdr:colOff>
      <xdr:row>35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2998A5-AB61-4882-8218-F9D74D457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413657</xdr:colOff>
      <xdr:row>2</xdr:row>
      <xdr:rowOff>59872</xdr:rowOff>
    </xdr:from>
    <xdr:to>
      <xdr:col>24</xdr:col>
      <xdr:colOff>185056</xdr:colOff>
      <xdr:row>18</xdr:row>
      <xdr:rowOff>304800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F1CA1E-3E72-4124-8F13-436555B2F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721360</xdr:colOff>
      <xdr:row>4</xdr:row>
      <xdr:rowOff>30480</xdr:rowOff>
    </xdr:from>
    <xdr:to>
      <xdr:col>23</xdr:col>
      <xdr:colOff>203200</xdr:colOff>
      <xdr:row>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15474C-3DE0-4E7E-9F86-938B8B13B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rightToLeft="1" topLeftCell="A28" zoomScale="70" zoomScaleNormal="70" workbookViewId="0">
      <selection activeCell="F43" sqref="F43"/>
    </sheetView>
  </sheetViews>
  <sheetFormatPr defaultColWidth="8.88671875" defaultRowHeight="21.6" x14ac:dyDescent="0.7"/>
  <cols>
    <col min="1" max="1" width="4.6640625" style="1" customWidth="1"/>
    <col min="2" max="2" width="11.33203125" style="1" customWidth="1"/>
    <col min="3" max="3" width="73.88671875" style="1" customWidth="1"/>
    <col min="4" max="4" width="9.33203125" style="1" customWidth="1"/>
    <col min="5" max="5" width="12.6640625" style="1" customWidth="1"/>
    <col min="6" max="6" width="17.109375" style="1" bestFit="1" customWidth="1"/>
    <col min="7" max="7" width="17.88671875" style="1" bestFit="1" customWidth="1"/>
    <col min="8" max="8" width="11.109375" style="1" customWidth="1"/>
    <col min="9" max="9" width="8.88671875" style="1"/>
    <col min="10" max="10" width="17" style="1" customWidth="1"/>
    <col min="11" max="13" width="8.88671875" style="1"/>
    <col min="14" max="14" width="11.88671875" style="1" bestFit="1" customWidth="1"/>
    <col min="15" max="16384" width="8.88671875" style="1"/>
  </cols>
  <sheetData>
    <row r="1" spans="1:15" ht="45" customHeight="1" x14ac:dyDescent="0.7">
      <c r="A1" s="451" t="s">
        <v>0</v>
      </c>
      <c r="B1" s="451" t="s">
        <v>245</v>
      </c>
      <c r="C1" s="451" t="s">
        <v>4</v>
      </c>
      <c r="D1" s="451" t="s">
        <v>46</v>
      </c>
      <c r="E1" s="451" t="s">
        <v>5</v>
      </c>
      <c r="F1" s="454" t="s">
        <v>74</v>
      </c>
      <c r="G1" s="456" t="s">
        <v>2</v>
      </c>
      <c r="H1" s="451" t="s">
        <v>6</v>
      </c>
      <c r="I1" s="451" t="s">
        <v>7</v>
      </c>
      <c r="J1" s="451" t="s">
        <v>8</v>
      </c>
    </row>
    <row r="2" spans="1:15" ht="18" customHeight="1" thickBot="1" x14ac:dyDescent="0.75">
      <c r="A2" s="453"/>
      <c r="B2" s="452"/>
      <c r="C2" s="452"/>
      <c r="D2" s="452"/>
      <c r="E2" s="452"/>
      <c r="F2" s="455"/>
      <c r="G2" s="457"/>
      <c r="H2" s="453"/>
      <c r="I2" s="453"/>
      <c r="J2" s="453"/>
    </row>
    <row r="3" spans="1:15" ht="27.6" thickBot="1" x14ac:dyDescent="0.75">
      <c r="A3" s="2">
        <v>1</v>
      </c>
      <c r="B3" s="449" t="s">
        <v>20</v>
      </c>
      <c r="C3" s="3" t="s">
        <v>9</v>
      </c>
      <c r="D3" s="4">
        <v>13</v>
      </c>
      <c r="E3" s="5" t="s">
        <v>21</v>
      </c>
      <c r="F3" s="6">
        <v>82</v>
      </c>
      <c r="G3" s="7" t="s">
        <v>32</v>
      </c>
      <c r="H3" s="8" t="s">
        <v>33</v>
      </c>
      <c r="I3" s="8" t="s">
        <v>35</v>
      </c>
      <c r="J3" s="2" t="s">
        <v>59</v>
      </c>
    </row>
    <row r="4" spans="1:15" ht="27.6" thickBot="1" x14ac:dyDescent="0.75">
      <c r="A4" s="2">
        <v>2</v>
      </c>
      <c r="B4" s="450"/>
      <c r="C4" s="3" t="s">
        <v>10</v>
      </c>
      <c r="D4" s="4">
        <v>6</v>
      </c>
      <c r="E4" s="5" t="s">
        <v>22</v>
      </c>
      <c r="F4" s="6">
        <v>62</v>
      </c>
      <c r="G4" s="7" t="s">
        <v>32</v>
      </c>
      <c r="H4" s="8" t="s">
        <v>33</v>
      </c>
      <c r="I4" s="8" t="s">
        <v>35</v>
      </c>
      <c r="J4" s="2" t="s">
        <v>59</v>
      </c>
    </row>
    <row r="5" spans="1:15" ht="27.6" thickBot="1" x14ac:dyDescent="0.75">
      <c r="A5" s="2">
        <v>3</v>
      </c>
      <c r="B5" s="450"/>
      <c r="C5" s="3" t="s">
        <v>11</v>
      </c>
      <c r="D5" s="4">
        <v>7</v>
      </c>
      <c r="E5" s="5" t="s">
        <v>23</v>
      </c>
      <c r="F5" s="6">
        <v>82</v>
      </c>
      <c r="G5" s="7" t="s">
        <v>32</v>
      </c>
      <c r="H5" s="8" t="s">
        <v>33</v>
      </c>
      <c r="I5" s="8" t="s">
        <v>35</v>
      </c>
      <c r="J5" s="2" t="s">
        <v>59</v>
      </c>
    </row>
    <row r="6" spans="1:15" ht="27.6" thickBot="1" x14ac:dyDescent="0.75">
      <c r="A6" s="2">
        <v>4</v>
      </c>
      <c r="B6" s="450"/>
      <c r="C6" s="3" t="s">
        <v>12</v>
      </c>
      <c r="D6" s="4">
        <v>17</v>
      </c>
      <c r="E6" s="9" t="s">
        <v>24</v>
      </c>
      <c r="F6" s="6">
        <v>85</v>
      </c>
      <c r="G6" s="7" t="s">
        <v>32</v>
      </c>
      <c r="H6" s="8" t="s">
        <v>33</v>
      </c>
      <c r="I6" s="8" t="s">
        <v>35</v>
      </c>
      <c r="J6" s="2" t="s">
        <v>59</v>
      </c>
    </row>
    <row r="7" spans="1:15" ht="27.6" thickBot="1" x14ac:dyDescent="0.75">
      <c r="A7" s="2">
        <v>5</v>
      </c>
      <c r="B7" s="450"/>
      <c r="C7" s="3" t="s">
        <v>13</v>
      </c>
      <c r="D7" s="4">
        <v>30</v>
      </c>
      <c r="E7" s="5" t="s">
        <v>25</v>
      </c>
      <c r="F7" s="6">
        <v>142</v>
      </c>
      <c r="G7" s="7" t="s">
        <v>32</v>
      </c>
      <c r="H7" s="8" t="s">
        <v>33</v>
      </c>
      <c r="I7" s="8" t="s">
        <v>35</v>
      </c>
      <c r="J7" s="2" t="s">
        <v>59</v>
      </c>
    </row>
    <row r="8" spans="1:15" ht="27.6" thickBot="1" x14ac:dyDescent="0.75">
      <c r="A8" s="2">
        <v>6</v>
      </c>
      <c r="B8" s="450"/>
      <c r="C8" s="3" t="s">
        <v>14</v>
      </c>
      <c r="D8" s="4">
        <v>26</v>
      </c>
      <c r="E8" s="5" t="s">
        <v>26</v>
      </c>
      <c r="F8" s="6">
        <v>129</v>
      </c>
      <c r="G8" s="7" t="s">
        <v>32</v>
      </c>
      <c r="H8" s="8" t="s">
        <v>33</v>
      </c>
      <c r="I8" s="8" t="s">
        <v>35</v>
      </c>
      <c r="J8" s="2" t="s">
        <v>59</v>
      </c>
    </row>
    <row r="9" spans="1:15" ht="27.6" thickBot="1" x14ac:dyDescent="0.75">
      <c r="A9" s="2">
        <v>7</v>
      </c>
      <c r="B9" s="450"/>
      <c r="C9" s="3" t="s">
        <v>15</v>
      </c>
      <c r="D9" s="4">
        <v>6</v>
      </c>
      <c r="E9" s="9" t="s">
        <v>27</v>
      </c>
      <c r="F9" s="6">
        <v>36</v>
      </c>
      <c r="G9" s="7" t="s">
        <v>32</v>
      </c>
      <c r="H9" s="8" t="s">
        <v>33</v>
      </c>
      <c r="I9" s="8" t="s">
        <v>35</v>
      </c>
      <c r="J9" s="2" t="s">
        <v>59</v>
      </c>
    </row>
    <row r="10" spans="1:15" ht="27.6" thickBot="1" x14ac:dyDescent="0.75">
      <c r="A10" s="2">
        <v>8</v>
      </c>
      <c r="B10" s="450"/>
      <c r="C10" s="3" t="s">
        <v>16</v>
      </c>
      <c r="D10" s="4">
        <v>3</v>
      </c>
      <c r="E10" s="5" t="s">
        <v>28</v>
      </c>
      <c r="F10" s="6">
        <v>24</v>
      </c>
      <c r="G10" s="7" t="s">
        <v>32</v>
      </c>
      <c r="H10" s="8" t="s">
        <v>33</v>
      </c>
      <c r="I10" s="8" t="s">
        <v>35</v>
      </c>
      <c r="J10" s="2" t="s">
        <v>59</v>
      </c>
    </row>
    <row r="11" spans="1:15" ht="27.6" thickBot="1" x14ac:dyDescent="0.75">
      <c r="A11" s="2">
        <v>9</v>
      </c>
      <c r="B11" s="450"/>
      <c r="C11" s="3" t="s">
        <v>17</v>
      </c>
      <c r="D11" s="4">
        <v>12</v>
      </c>
      <c r="E11" s="5" t="s">
        <v>29</v>
      </c>
      <c r="F11" s="6">
        <v>43</v>
      </c>
      <c r="G11" s="7" t="s">
        <v>32</v>
      </c>
      <c r="H11" s="8" t="s">
        <v>33</v>
      </c>
      <c r="I11" s="8" t="s">
        <v>35</v>
      </c>
      <c r="J11" s="2" t="s">
        <v>59</v>
      </c>
    </row>
    <row r="12" spans="1:15" ht="27.6" thickBot="1" x14ac:dyDescent="0.75">
      <c r="A12" s="2">
        <v>10</v>
      </c>
      <c r="B12" s="450"/>
      <c r="C12" s="3" t="s">
        <v>18</v>
      </c>
      <c r="D12" s="4">
        <v>5</v>
      </c>
      <c r="E12" s="5" t="s">
        <v>30</v>
      </c>
      <c r="F12" s="6">
        <v>28</v>
      </c>
      <c r="G12" s="7" t="s">
        <v>32</v>
      </c>
      <c r="H12" s="8" t="s">
        <v>33</v>
      </c>
      <c r="I12" s="8" t="s">
        <v>35</v>
      </c>
      <c r="J12" s="2" t="s">
        <v>59</v>
      </c>
      <c r="N12" s="1" t="s">
        <v>306</v>
      </c>
      <c r="O12" s="1">
        <v>745</v>
      </c>
    </row>
    <row r="13" spans="1:15" ht="27" x14ac:dyDescent="0.7">
      <c r="A13" s="2">
        <v>11</v>
      </c>
      <c r="B13" s="450"/>
      <c r="C13" s="10" t="s">
        <v>19</v>
      </c>
      <c r="D13" s="11">
        <v>7</v>
      </c>
      <c r="E13" s="12" t="s">
        <v>31</v>
      </c>
      <c r="F13" s="13">
        <v>32</v>
      </c>
      <c r="G13" s="14" t="s">
        <v>32</v>
      </c>
      <c r="H13" s="8" t="s">
        <v>33</v>
      </c>
      <c r="I13" s="8" t="s">
        <v>35</v>
      </c>
      <c r="J13" s="2" t="s">
        <v>59</v>
      </c>
      <c r="N13" s="1" t="s">
        <v>296</v>
      </c>
      <c r="O13" s="1">
        <v>138430</v>
      </c>
    </row>
    <row r="14" spans="1:15" ht="26.25" customHeight="1" thickBot="1" x14ac:dyDescent="0.75">
      <c r="A14" s="446" t="s">
        <v>76</v>
      </c>
      <c r="B14" s="447"/>
      <c r="C14" s="447"/>
      <c r="D14" s="447"/>
      <c r="E14" s="448"/>
      <c r="F14" s="15">
        <f>SUM(F3:F13)</f>
        <v>745</v>
      </c>
      <c r="G14" s="16"/>
      <c r="H14" s="16"/>
      <c r="I14" s="16"/>
      <c r="J14" s="16"/>
      <c r="N14" s="1" t="s">
        <v>594</v>
      </c>
      <c r="O14" s="1">
        <v>61</v>
      </c>
    </row>
    <row r="15" spans="1:15" ht="27" x14ac:dyDescent="0.7">
      <c r="A15" s="2">
        <v>1</v>
      </c>
      <c r="B15" s="449" t="s">
        <v>20</v>
      </c>
      <c r="C15" s="17" t="s">
        <v>36</v>
      </c>
      <c r="D15" s="4">
        <v>70</v>
      </c>
      <c r="E15" s="18" t="s">
        <v>25</v>
      </c>
      <c r="F15" s="7">
        <v>27.77</v>
      </c>
      <c r="G15" s="7" t="s">
        <v>32</v>
      </c>
      <c r="H15" s="8" t="s">
        <v>33</v>
      </c>
      <c r="I15" s="8" t="s">
        <v>35</v>
      </c>
      <c r="J15" s="2" t="s">
        <v>59</v>
      </c>
      <c r="N15" s="1" t="s">
        <v>401</v>
      </c>
      <c r="O15" s="1">
        <v>221351</v>
      </c>
    </row>
    <row r="16" spans="1:15" ht="27" x14ac:dyDescent="0.7">
      <c r="A16" s="2">
        <v>2</v>
      </c>
      <c r="B16" s="450"/>
      <c r="C16" s="3" t="s">
        <v>37</v>
      </c>
      <c r="D16" s="4">
        <v>50</v>
      </c>
      <c r="E16" s="5" t="s">
        <v>41</v>
      </c>
      <c r="F16" s="7">
        <v>22.73</v>
      </c>
      <c r="G16" s="7" t="s">
        <v>32</v>
      </c>
      <c r="H16" s="8" t="s">
        <v>33</v>
      </c>
      <c r="I16" s="8" t="s">
        <v>35</v>
      </c>
      <c r="J16" s="2" t="s">
        <v>59</v>
      </c>
      <c r="N16" s="1" t="s">
        <v>388</v>
      </c>
      <c r="O16" s="1">
        <v>7577</v>
      </c>
    </row>
    <row r="17" spans="1:10" ht="27" x14ac:dyDescent="0.7">
      <c r="A17" s="2">
        <v>3</v>
      </c>
      <c r="B17" s="450"/>
      <c r="C17" s="3" t="s">
        <v>38</v>
      </c>
      <c r="D17" s="4">
        <v>87</v>
      </c>
      <c r="E17" s="5" t="s">
        <v>42</v>
      </c>
      <c r="F17" s="7">
        <v>33.549999999999997</v>
      </c>
      <c r="G17" s="7" t="s">
        <v>32</v>
      </c>
      <c r="H17" s="8" t="s">
        <v>33</v>
      </c>
      <c r="I17" s="8" t="s">
        <v>35</v>
      </c>
      <c r="J17" s="2" t="s">
        <v>59</v>
      </c>
    </row>
    <row r="18" spans="1:10" ht="27" x14ac:dyDescent="0.7">
      <c r="A18" s="2">
        <v>4</v>
      </c>
      <c r="B18" s="450"/>
      <c r="C18" s="3" t="s">
        <v>39</v>
      </c>
      <c r="D18" s="4">
        <v>80</v>
      </c>
      <c r="E18" s="5" t="s">
        <v>43</v>
      </c>
      <c r="F18" s="7">
        <v>30.99</v>
      </c>
      <c r="G18" s="7" t="s">
        <v>32</v>
      </c>
      <c r="H18" s="8" t="s">
        <v>33</v>
      </c>
      <c r="I18" s="8" t="s">
        <v>35</v>
      </c>
      <c r="J18" s="2" t="s">
        <v>59</v>
      </c>
    </row>
    <row r="19" spans="1:10" ht="27" x14ac:dyDescent="0.7">
      <c r="A19" s="2">
        <v>5</v>
      </c>
      <c r="B19" s="450"/>
      <c r="C19" s="10" t="s">
        <v>40</v>
      </c>
      <c r="D19" s="19">
        <v>63</v>
      </c>
      <c r="E19" s="12" t="s">
        <v>44</v>
      </c>
      <c r="F19" s="14">
        <v>23.39</v>
      </c>
      <c r="G19" s="7" t="s">
        <v>32</v>
      </c>
      <c r="H19" s="8" t="s">
        <v>33</v>
      </c>
      <c r="I19" s="8" t="s">
        <v>35</v>
      </c>
      <c r="J19" s="2" t="s">
        <v>59</v>
      </c>
    </row>
    <row r="20" spans="1:10" ht="31.2" thickBot="1" x14ac:dyDescent="0.75">
      <c r="A20" s="446" t="s">
        <v>77</v>
      </c>
      <c r="B20" s="447"/>
      <c r="C20" s="447"/>
      <c r="D20" s="447"/>
      <c r="E20" s="448"/>
      <c r="F20" s="399">
        <f>SUM(F15:F19)</f>
        <v>138.43</v>
      </c>
      <c r="G20" s="16"/>
      <c r="H20" s="16"/>
      <c r="I20" s="16"/>
      <c r="J20" s="16"/>
    </row>
    <row r="21" spans="1:10" ht="28.2" thickTop="1" thickBot="1" x14ac:dyDescent="0.75">
      <c r="A21" s="21">
        <v>1</v>
      </c>
      <c r="B21" s="22" t="s">
        <v>3</v>
      </c>
      <c r="C21" s="23" t="s">
        <v>58</v>
      </c>
      <c r="D21" s="4">
        <v>444</v>
      </c>
      <c r="E21" s="5" t="s">
        <v>57</v>
      </c>
      <c r="F21" s="6">
        <v>221.351</v>
      </c>
      <c r="G21" s="22" t="s">
        <v>3</v>
      </c>
      <c r="H21" s="7" t="s">
        <v>33</v>
      </c>
      <c r="I21" s="7" t="s">
        <v>35</v>
      </c>
      <c r="J21" s="21" t="s">
        <v>59</v>
      </c>
    </row>
    <row r="22" spans="1:10" ht="31.8" thickTop="1" thickBot="1" x14ac:dyDescent="0.75">
      <c r="A22" s="446" t="s">
        <v>78</v>
      </c>
      <c r="B22" s="447"/>
      <c r="C22" s="447"/>
      <c r="D22" s="447"/>
      <c r="E22" s="448"/>
      <c r="F22" s="399">
        <f>SUM(F21:F21)</f>
        <v>221.351</v>
      </c>
      <c r="G22" s="16"/>
      <c r="H22" s="16"/>
      <c r="I22" s="16"/>
      <c r="J22" s="16"/>
    </row>
    <row r="23" spans="1:10" ht="28.2" thickTop="1" thickBot="1" x14ac:dyDescent="0.75">
      <c r="A23" s="2">
        <v>1</v>
      </c>
      <c r="B23" s="449" t="s">
        <v>45</v>
      </c>
      <c r="C23" s="20" t="s">
        <v>49</v>
      </c>
      <c r="D23" s="4">
        <v>12</v>
      </c>
      <c r="E23" s="5" t="s">
        <v>56</v>
      </c>
      <c r="F23" s="6">
        <v>11</v>
      </c>
      <c r="G23" s="7" t="s">
        <v>55</v>
      </c>
      <c r="H23" s="8" t="s">
        <v>33</v>
      </c>
      <c r="I23" s="8" t="s">
        <v>35</v>
      </c>
      <c r="J23" s="2" t="s">
        <v>59</v>
      </c>
    </row>
    <row r="24" spans="1:10" ht="28.2" thickTop="1" thickBot="1" x14ac:dyDescent="0.75">
      <c r="A24" s="2">
        <v>2</v>
      </c>
      <c r="B24" s="450"/>
      <c r="C24" s="20" t="s">
        <v>48</v>
      </c>
      <c r="D24" s="4">
        <v>12</v>
      </c>
      <c r="E24" s="5" t="s">
        <v>56</v>
      </c>
      <c r="F24" s="6">
        <v>11</v>
      </c>
      <c r="G24" s="7" t="s">
        <v>55</v>
      </c>
      <c r="H24" s="8" t="s">
        <v>33</v>
      </c>
      <c r="I24" s="8" t="s">
        <v>35</v>
      </c>
      <c r="J24" s="2" t="s">
        <v>59</v>
      </c>
    </row>
    <row r="25" spans="1:10" ht="28.2" thickTop="1" thickBot="1" x14ac:dyDescent="0.75">
      <c r="A25" s="2">
        <v>3</v>
      </c>
      <c r="B25" s="450"/>
      <c r="C25" s="20" t="s">
        <v>47</v>
      </c>
      <c r="D25" s="4">
        <v>12</v>
      </c>
      <c r="E25" s="5" t="s">
        <v>56</v>
      </c>
      <c r="F25" s="6">
        <v>6</v>
      </c>
      <c r="G25" s="7" t="s">
        <v>55</v>
      </c>
      <c r="H25" s="8" t="s">
        <v>33</v>
      </c>
      <c r="I25" s="8" t="s">
        <v>35</v>
      </c>
      <c r="J25" s="2" t="s">
        <v>59</v>
      </c>
    </row>
    <row r="26" spans="1:10" ht="28.2" thickTop="1" thickBot="1" x14ac:dyDescent="0.75">
      <c r="A26" s="2">
        <v>4</v>
      </c>
      <c r="B26" s="450"/>
      <c r="C26" s="20" t="s">
        <v>50</v>
      </c>
      <c r="D26" s="4">
        <v>444</v>
      </c>
      <c r="E26" s="9" t="s">
        <v>56</v>
      </c>
      <c r="F26" s="6">
        <v>4</v>
      </c>
      <c r="G26" s="7" t="s">
        <v>55</v>
      </c>
      <c r="H26" s="8" t="s">
        <v>33</v>
      </c>
      <c r="I26" s="8" t="s">
        <v>35</v>
      </c>
      <c r="J26" s="2" t="s">
        <v>59</v>
      </c>
    </row>
    <row r="27" spans="1:10" ht="28.2" thickTop="1" thickBot="1" x14ac:dyDescent="0.75">
      <c r="A27" s="2">
        <v>5</v>
      </c>
      <c r="B27" s="450"/>
      <c r="C27" s="20" t="s">
        <v>51</v>
      </c>
      <c r="D27" s="4">
        <v>444</v>
      </c>
      <c r="E27" s="5" t="s">
        <v>57</v>
      </c>
      <c r="F27" s="6">
        <v>12</v>
      </c>
      <c r="G27" s="7" t="s">
        <v>55</v>
      </c>
      <c r="H27" s="8" t="s">
        <v>33</v>
      </c>
      <c r="I27" s="8" t="s">
        <v>35</v>
      </c>
      <c r="J27" s="2" t="s">
        <v>59</v>
      </c>
    </row>
    <row r="28" spans="1:10" ht="28.2" thickTop="1" thickBot="1" x14ac:dyDescent="0.75">
      <c r="A28" s="2">
        <v>6</v>
      </c>
      <c r="B28" s="450"/>
      <c r="C28" s="20" t="s">
        <v>52</v>
      </c>
      <c r="D28" s="4">
        <v>87</v>
      </c>
      <c r="E28" s="5" t="s">
        <v>42</v>
      </c>
      <c r="F28" s="6">
        <v>4</v>
      </c>
      <c r="G28" s="7" t="s">
        <v>55</v>
      </c>
      <c r="H28" s="8" t="s">
        <v>33</v>
      </c>
      <c r="I28" s="8" t="s">
        <v>35</v>
      </c>
      <c r="J28" s="2" t="s">
        <v>59</v>
      </c>
    </row>
    <row r="29" spans="1:10" ht="28.2" thickTop="1" thickBot="1" x14ac:dyDescent="0.75">
      <c r="A29" s="2">
        <v>7</v>
      </c>
      <c r="B29" s="450"/>
      <c r="C29" s="3" t="s">
        <v>54</v>
      </c>
      <c r="D29" s="19">
        <v>63</v>
      </c>
      <c r="E29" s="5" t="s">
        <v>44</v>
      </c>
      <c r="F29" s="6">
        <v>4</v>
      </c>
      <c r="G29" s="7" t="s">
        <v>55</v>
      </c>
      <c r="H29" s="8" t="s">
        <v>34</v>
      </c>
      <c r="I29" s="8" t="s">
        <v>35</v>
      </c>
      <c r="J29" s="2" t="s">
        <v>59</v>
      </c>
    </row>
    <row r="30" spans="1:10" ht="28.2" thickTop="1" thickBot="1" x14ac:dyDescent="0.75">
      <c r="A30" s="2">
        <v>8</v>
      </c>
      <c r="B30" s="450"/>
      <c r="C30" s="20" t="s">
        <v>53</v>
      </c>
      <c r="D30" s="4">
        <v>87</v>
      </c>
      <c r="E30" s="9" t="s">
        <v>42</v>
      </c>
      <c r="F30" s="6">
        <v>9</v>
      </c>
      <c r="G30" s="7" t="s">
        <v>55</v>
      </c>
      <c r="H30" s="8" t="s">
        <v>33</v>
      </c>
      <c r="I30" s="8" t="s">
        <v>35</v>
      </c>
      <c r="J30" s="2" t="s">
        <v>59</v>
      </c>
    </row>
    <row r="31" spans="1:10" ht="31.8" thickTop="1" thickBot="1" x14ac:dyDescent="0.75">
      <c r="A31" s="446" t="s">
        <v>75</v>
      </c>
      <c r="B31" s="447"/>
      <c r="C31" s="447"/>
      <c r="D31" s="447"/>
      <c r="E31" s="448"/>
      <c r="F31" s="15">
        <f>SUM(F23:F30)</f>
        <v>61</v>
      </c>
      <c r="G31" s="16"/>
      <c r="H31" s="16"/>
      <c r="I31" s="16"/>
      <c r="J31" s="16"/>
    </row>
    <row r="32" spans="1:10" ht="28.2" thickTop="1" thickBot="1" x14ac:dyDescent="0.75">
      <c r="A32" s="2">
        <v>1</v>
      </c>
      <c r="B32" s="449" t="s">
        <v>60</v>
      </c>
      <c r="C32" s="20" t="s">
        <v>61</v>
      </c>
      <c r="D32" s="4">
        <v>9</v>
      </c>
      <c r="E32" s="5" t="s">
        <v>41</v>
      </c>
      <c r="F32" s="6">
        <v>0.10299999999999999</v>
      </c>
      <c r="G32" s="7" t="s">
        <v>60</v>
      </c>
      <c r="H32" s="8" t="s">
        <v>33</v>
      </c>
      <c r="I32" s="8" t="s">
        <v>35</v>
      </c>
      <c r="J32" s="2" t="s">
        <v>80</v>
      </c>
    </row>
    <row r="33" spans="1:10" ht="28.2" thickTop="1" thickBot="1" x14ac:dyDescent="0.75">
      <c r="A33" s="2">
        <v>2</v>
      </c>
      <c r="B33" s="450"/>
      <c r="C33" s="3" t="s">
        <v>62</v>
      </c>
      <c r="D33" s="4">
        <v>26</v>
      </c>
      <c r="E33" s="5" t="s">
        <v>26</v>
      </c>
      <c r="F33" s="6">
        <v>5.5E-2</v>
      </c>
      <c r="G33" s="7" t="s">
        <v>60</v>
      </c>
      <c r="H33" s="8" t="s">
        <v>33</v>
      </c>
      <c r="I33" s="8" t="s">
        <v>35</v>
      </c>
      <c r="J33" s="2" t="s">
        <v>59</v>
      </c>
    </row>
    <row r="34" spans="1:10" ht="27.6" thickBot="1" x14ac:dyDescent="0.75">
      <c r="A34" s="2">
        <v>3</v>
      </c>
      <c r="B34" s="450"/>
      <c r="C34" s="3" t="s">
        <v>63</v>
      </c>
      <c r="D34" s="4">
        <v>7</v>
      </c>
      <c r="E34" s="5" t="s">
        <v>64</v>
      </c>
      <c r="F34" s="6">
        <v>0.36899999999999999</v>
      </c>
      <c r="G34" s="7" t="s">
        <v>60</v>
      </c>
      <c r="H34" s="8" t="s">
        <v>33</v>
      </c>
      <c r="I34" s="8" t="s">
        <v>35</v>
      </c>
      <c r="J34" s="2" t="s">
        <v>59</v>
      </c>
    </row>
    <row r="35" spans="1:10" ht="27.6" thickBot="1" x14ac:dyDescent="0.75">
      <c r="A35" s="2">
        <v>4</v>
      </c>
      <c r="B35" s="450"/>
      <c r="C35" s="3" t="s">
        <v>65</v>
      </c>
      <c r="D35" s="4">
        <v>17</v>
      </c>
      <c r="E35" s="9" t="s">
        <v>66</v>
      </c>
      <c r="F35" s="6">
        <v>3</v>
      </c>
      <c r="G35" s="7" t="s">
        <v>60</v>
      </c>
      <c r="H35" s="8" t="s">
        <v>33</v>
      </c>
      <c r="I35" s="8" t="s">
        <v>35</v>
      </c>
      <c r="J35" s="2" t="s">
        <v>59</v>
      </c>
    </row>
    <row r="36" spans="1:10" ht="27.6" thickBot="1" x14ac:dyDescent="0.75">
      <c r="A36" s="2">
        <v>5</v>
      </c>
      <c r="B36" s="450"/>
      <c r="C36" s="3" t="s">
        <v>67</v>
      </c>
      <c r="D36" s="4">
        <v>14</v>
      </c>
      <c r="E36" s="5" t="s">
        <v>68</v>
      </c>
      <c r="F36" s="6">
        <v>1.5</v>
      </c>
      <c r="G36" s="7" t="s">
        <v>60</v>
      </c>
      <c r="H36" s="8" t="s">
        <v>33</v>
      </c>
      <c r="I36" s="8" t="s">
        <v>35</v>
      </c>
      <c r="J36" s="2" t="s">
        <v>59</v>
      </c>
    </row>
    <row r="37" spans="1:10" ht="27.6" thickBot="1" x14ac:dyDescent="0.75">
      <c r="A37" s="2">
        <v>6</v>
      </c>
      <c r="B37" s="450"/>
      <c r="C37" s="3" t="s">
        <v>69</v>
      </c>
      <c r="D37" s="4">
        <v>24</v>
      </c>
      <c r="E37" s="5" t="s">
        <v>44</v>
      </c>
      <c r="F37" s="6">
        <v>0.1</v>
      </c>
      <c r="G37" s="7" t="s">
        <v>60</v>
      </c>
      <c r="H37" s="8" t="s">
        <v>33</v>
      </c>
      <c r="I37" s="8" t="s">
        <v>35</v>
      </c>
      <c r="J37" s="2" t="s">
        <v>59</v>
      </c>
    </row>
    <row r="38" spans="1:10" ht="28.2" thickTop="1" thickBot="1" x14ac:dyDescent="0.75">
      <c r="A38" s="2">
        <v>7</v>
      </c>
      <c r="B38" s="450"/>
      <c r="C38" s="3" t="s">
        <v>70</v>
      </c>
      <c r="D38" s="19">
        <v>23</v>
      </c>
      <c r="E38" s="5" t="s">
        <v>42</v>
      </c>
      <c r="F38" s="6">
        <v>0.6</v>
      </c>
      <c r="G38" s="7" t="s">
        <v>60</v>
      </c>
      <c r="H38" s="8" t="s">
        <v>33</v>
      </c>
      <c r="I38" s="8" t="s">
        <v>35</v>
      </c>
      <c r="J38" s="2" t="s">
        <v>59</v>
      </c>
    </row>
    <row r="39" spans="1:10" ht="28.2" thickTop="1" thickBot="1" x14ac:dyDescent="0.75">
      <c r="A39" s="2">
        <v>8</v>
      </c>
      <c r="B39" s="450"/>
      <c r="C39" s="3" t="s">
        <v>71</v>
      </c>
      <c r="D39" s="19">
        <v>30</v>
      </c>
      <c r="E39" s="5" t="s">
        <v>25</v>
      </c>
      <c r="F39" s="6">
        <v>0.1</v>
      </c>
      <c r="G39" s="7" t="s">
        <v>60</v>
      </c>
      <c r="H39" s="8" t="s">
        <v>33</v>
      </c>
      <c r="I39" s="8" t="s">
        <v>35</v>
      </c>
      <c r="J39" s="2"/>
    </row>
    <row r="40" spans="1:10" ht="27.6" thickBot="1" x14ac:dyDescent="0.75">
      <c r="A40" s="2">
        <v>9</v>
      </c>
      <c r="B40" s="450"/>
      <c r="C40" s="3" t="s">
        <v>72</v>
      </c>
      <c r="D40" s="19">
        <v>12</v>
      </c>
      <c r="E40" s="5" t="s">
        <v>56</v>
      </c>
      <c r="F40" s="6">
        <v>1.5</v>
      </c>
      <c r="G40" s="7" t="s">
        <v>60</v>
      </c>
      <c r="H40" s="8" t="s">
        <v>33</v>
      </c>
      <c r="I40" s="8" t="s">
        <v>35</v>
      </c>
      <c r="J40" s="2"/>
    </row>
    <row r="41" spans="1:10" ht="27.6" thickBot="1" x14ac:dyDescent="0.75">
      <c r="A41" s="2">
        <v>10</v>
      </c>
      <c r="B41" s="450"/>
      <c r="C41" s="3" t="s">
        <v>73</v>
      </c>
      <c r="D41" s="4">
        <v>80</v>
      </c>
      <c r="E41" s="9" t="s">
        <v>43</v>
      </c>
      <c r="F41" s="6">
        <v>0.25</v>
      </c>
      <c r="G41" s="7" t="s">
        <v>60</v>
      </c>
      <c r="H41" s="8" t="s">
        <v>33</v>
      </c>
      <c r="I41" s="8" t="s">
        <v>35</v>
      </c>
      <c r="J41" s="2" t="s">
        <v>59</v>
      </c>
    </row>
    <row r="42" spans="1:10" ht="30.6" x14ac:dyDescent="0.7">
      <c r="A42" s="446" t="s">
        <v>79</v>
      </c>
      <c r="B42" s="447"/>
      <c r="C42" s="447"/>
      <c r="D42" s="447"/>
      <c r="E42" s="448"/>
      <c r="F42" s="399">
        <f>SUM(F32:F41)</f>
        <v>7.5769999999999991</v>
      </c>
      <c r="G42" s="16"/>
      <c r="H42" s="16"/>
      <c r="I42" s="16"/>
      <c r="J42" s="16"/>
    </row>
    <row r="43" spans="1:10" ht="30.6" x14ac:dyDescent="0.95">
      <c r="A43" s="445" t="s">
        <v>1054</v>
      </c>
      <c r="B43" s="445"/>
      <c r="C43" s="445"/>
      <c r="D43" s="445"/>
      <c r="E43" s="445"/>
      <c r="F43" s="431">
        <f>F42+F31+F22+F20+F14</f>
        <v>1173.3579999999999</v>
      </c>
      <c r="G43" s="24"/>
    </row>
    <row r="44" spans="1:10" ht="30.6" x14ac:dyDescent="0.95">
      <c r="C44" s="24"/>
      <c r="D44" s="24"/>
      <c r="E44" s="24"/>
      <c r="F44" s="24"/>
      <c r="G44" s="24"/>
    </row>
    <row r="45" spans="1:10" ht="30.6" x14ac:dyDescent="0.95">
      <c r="C45" s="24"/>
      <c r="D45" s="24"/>
      <c r="E45" s="24"/>
      <c r="F45" s="24"/>
      <c r="G45" s="24"/>
    </row>
    <row r="46" spans="1:10" ht="30.6" x14ac:dyDescent="0.95">
      <c r="C46" s="24"/>
      <c r="D46" s="24"/>
      <c r="E46" s="24"/>
      <c r="F46" s="24"/>
      <c r="G46" s="24"/>
    </row>
    <row r="47" spans="1:10" ht="23.4" x14ac:dyDescent="0.75">
      <c r="C47" s="25"/>
      <c r="D47" s="25"/>
      <c r="E47" s="25"/>
      <c r="F47" s="25"/>
      <c r="G47" s="25"/>
    </row>
  </sheetData>
  <mergeCells count="20">
    <mergeCell ref="J1:J2"/>
    <mergeCell ref="F1:F2"/>
    <mergeCell ref="A1:A2"/>
    <mergeCell ref="B1:B2"/>
    <mergeCell ref="C1:C2"/>
    <mergeCell ref="I1:I2"/>
    <mergeCell ref="G1:G2"/>
    <mergeCell ref="H1:H2"/>
    <mergeCell ref="B15:B19"/>
    <mergeCell ref="A20:E20"/>
    <mergeCell ref="B3:B13"/>
    <mergeCell ref="A14:E14"/>
    <mergeCell ref="D1:D2"/>
    <mergeCell ref="E1:E2"/>
    <mergeCell ref="A43:E43"/>
    <mergeCell ref="A42:E42"/>
    <mergeCell ref="B32:B41"/>
    <mergeCell ref="A22:E22"/>
    <mergeCell ref="A31:E31"/>
    <mergeCell ref="B23:B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91FD-486D-4A82-9CB3-6BD7461FB071}">
  <dimension ref="A3:V146"/>
  <sheetViews>
    <sheetView rightToLeft="1" topLeftCell="A82" zoomScale="75" zoomScaleNormal="75" workbookViewId="0">
      <selection activeCell="F92" sqref="F92"/>
    </sheetView>
  </sheetViews>
  <sheetFormatPr defaultColWidth="8.88671875" defaultRowHeight="21.6" x14ac:dyDescent="0.7"/>
  <cols>
    <col min="1" max="1" width="4" style="1" customWidth="1"/>
    <col min="2" max="2" width="19.33203125" style="110" bestFit="1" customWidth="1"/>
    <col min="3" max="3" width="63.33203125" style="47" customWidth="1"/>
    <col min="4" max="4" width="15.44140625" style="47" customWidth="1"/>
    <col min="5" max="5" width="32.109375" style="26" customWidth="1"/>
    <col min="6" max="6" width="24.109375" style="28" customWidth="1"/>
    <col min="7" max="7" width="15.88671875" style="28" customWidth="1"/>
    <col min="8" max="8" width="11.5546875" style="1" customWidth="1"/>
    <col min="9" max="9" width="10.44140625" style="26" customWidth="1"/>
    <col min="10" max="10" width="12" style="28" customWidth="1"/>
    <col min="11" max="11" width="18.88671875" style="28" customWidth="1"/>
    <col min="12" max="12" width="9" style="28" hidden="1" customWidth="1"/>
    <col min="13" max="13" width="16.6640625" style="28" customWidth="1"/>
    <col min="14" max="14" width="18" style="1" customWidth="1"/>
    <col min="15" max="16384" width="8.88671875" style="1"/>
  </cols>
  <sheetData>
    <row r="3" spans="1:14" ht="9.75" customHeight="1" thickBot="1" x14ac:dyDescent="0.75">
      <c r="B3" s="26"/>
      <c r="C3" s="27"/>
      <c r="D3" s="27"/>
      <c r="E3" s="48"/>
      <c r="F3" s="26"/>
      <c r="G3" s="1"/>
      <c r="H3" s="28"/>
      <c r="I3" s="28"/>
      <c r="K3" s="1"/>
    </row>
    <row r="4" spans="1:14" ht="24" customHeight="1" x14ac:dyDescent="0.7">
      <c r="A4" s="49" t="s">
        <v>0</v>
      </c>
      <c r="B4" s="50" t="s">
        <v>81</v>
      </c>
      <c r="C4" s="51" t="s">
        <v>82</v>
      </c>
      <c r="D4" s="451" t="s">
        <v>46</v>
      </c>
      <c r="E4" s="468" t="s">
        <v>5</v>
      </c>
      <c r="F4" s="470" t="s">
        <v>83</v>
      </c>
      <c r="G4" s="472" t="s">
        <v>2</v>
      </c>
      <c r="H4" s="461" t="s">
        <v>84</v>
      </c>
      <c r="I4" s="461" t="s">
        <v>85</v>
      </c>
      <c r="J4" s="461" t="s">
        <v>86</v>
      </c>
      <c r="K4" s="463" t="s">
        <v>87</v>
      </c>
    </row>
    <row r="5" spans="1:14" ht="22.2" thickBot="1" x14ac:dyDescent="0.75">
      <c r="A5" s="29"/>
      <c r="B5" s="30"/>
      <c r="C5" s="52"/>
      <c r="D5" s="452"/>
      <c r="E5" s="469"/>
      <c r="F5" s="471"/>
      <c r="G5" s="472"/>
      <c r="H5" s="462"/>
      <c r="I5" s="462"/>
      <c r="J5" s="462"/>
      <c r="K5" s="464"/>
    </row>
    <row r="6" spans="1:14" ht="38.25" customHeight="1" x14ac:dyDescent="0.7">
      <c r="A6" s="7">
        <v>1</v>
      </c>
      <c r="B6" s="88" t="s">
        <v>89</v>
      </c>
      <c r="C6" s="76" t="s">
        <v>139</v>
      </c>
      <c r="D6" s="8">
        <v>39779</v>
      </c>
      <c r="E6" s="56" t="s">
        <v>140</v>
      </c>
      <c r="F6" s="57">
        <v>4.84</v>
      </c>
      <c r="G6" s="59" t="s">
        <v>32</v>
      </c>
      <c r="H6" s="59"/>
      <c r="I6" s="60" t="s">
        <v>93</v>
      </c>
      <c r="J6" s="89"/>
      <c r="K6" s="86"/>
      <c r="L6" s="71"/>
      <c r="N6" s="28"/>
    </row>
    <row r="7" spans="1:14" x14ac:dyDescent="0.7">
      <c r="A7" s="7">
        <v>2</v>
      </c>
      <c r="B7" s="37"/>
      <c r="C7" s="54" t="s">
        <v>141</v>
      </c>
      <c r="D7" s="8">
        <v>39779</v>
      </c>
      <c r="E7" s="56" t="s">
        <v>140</v>
      </c>
      <c r="F7" s="57">
        <v>0.8</v>
      </c>
      <c r="G7" s="57" t="s">
        <v>32</v>
      </c>
      <c r="H7" s="57"/>
      <c r="I7" s="60" t="s">
        <v>93</v>
      </c>
      <c r="J7" s="89"/>
      <c r="K7" s="86"/>
      <c r="L7" s="71"/>
      <c r="N7" s="28"/>
    </row>
    <row r="8" spans="1:14" ht="39.75" customHeight="1" x14ac:dyDescent="0.7">
      <c r="A8" s="7">
        <v>3</v>
      </c>
      <c r="B8" s="34"/>
      <c r="C8" s="54" t="s">
        <v>142</v>
      </c>
      <c r="D8" s="8">
        <v>11029</v>
      </c>
      <c r="E8" s="56" t="s">
        <v>143</v>
      </c>
      <c r="F8" s="75">
        <v>0.96</v>
      </c>
      <c r="G8" s="57" t="s">
        <v>32</v>
      </c>
      <c r="H8" s="57"/>
      <c r="I8" s="60" t="s">
        <v>93</v>
      </c>
      <c r="J8" s="89"/>
      <c r="K8" s="86"/>
      <c r="L8" s="71"/>
      <c r="N8" s="28"/>
    </row>
    <row r="9" spans="1:14" ht="40.5" customHeight="1" x14ac:dyDescent="0.7">
      <c r="A9" s="7">
        <v>4</v>
      </c>
      <c r="B9" s="34"/>
      <c r="C9" s="54" t="s">
        <v>144</v>
      </c>
      <c r="D9" s="8">
        <v>11029</v>
      </c>
      <c r="E9" s="56" t="s">
        <v>143</v>
      </c>
      <c r="F9" s="75">
        <v>1.61</v>
      </c>
      <c r="G9" s="57" t="s">
        <v>32</v>
      </c>
      <c r="H9" s="57"/>
      <c r="I9" s="60" t="s">
        <v>93</v>
      </c>
      <c r="J9" s="89"/>
      <c r="K9" s="86"/>
      <c r="L9" s="71"/>
      <c r="N9" s="28"/>
    </row>
    <row r="10" spans="1:14" ht="44.25" customHeight="1" x14ac:dyDescent="0.7">
      <c r="A10" s="7">
        <v>5</v>
      </c>
      <c r="B10" s="66" t="s">
        <v>107</v>
      </c>
      <c r="C10" s="54" t="s">
        <v>145</v>
      </c>
      <c r="D10" s="8">
        <v>4310</v>
      </c>
      <c r="E10" s="73" t="s">
        <v>146</v>
      </c>
      <c r="F10" s="75">
        <v>1.75</v>
      </c>
      <c r="G10" s="57" t="s">
        <v>32</v>
      </c>
      <c r="H10" s="57"/>
      <c r="I10" s="60" t="s">
        <v>93</v>
      </c>
      <c r="J10" s="89"/>
      <c r="K10" s="86"/>
      <c r="L10" s="71"/>
      <c r="N10" s="28"/>
    </row>
    <row r="11" spans="1:14" ht="33.75" customHeight="1" x14ac:dyDescent="0.7">
      <c r="A11" s="7">
        <v>6</v>
      </c>
      <c r="B11" s="66" t="s">
        <v>147</v>
      </c>
      <c r="C11" s="54" t="s">
        <v>148</v>
      </c>
      <c r="D11" s="8">
        <v>12047</v>
      </c>
      <c r="E11" s="73" t="s">
        <v>137</v>
      </c>
      <c r="F11" s="75">
        <v>1.58</v>
      </c>
      <c r="G11" s="57" t="s">
        <v>32</v>
      </c>
      <c r="H11" s="57"/>
      <c r="I11" s="60" t="s">
        <v>93</v>
      </c>
      <c r="J11" s="89"/>
      <c r="K11" s="86"/>
      <c r="L11" s="71"/>
      <c r="N11" s="28"/>
    </row>
    <row r="12" spans="1:14" ht="42" customHeight="1" x14ac:dyDescent="0.7">
      <c r="A12" s="7">
        <v>7</v>
      </c>
      <c r="B12" s="66" t="s">
        <v>149</v>
      </c>
      <c r="C12" s="54" t="s">
        <v>150</v>
      </c>
      <c r="D12" s="8">
        <v>8497</v>
      </c>
      <c r="E12" s="73" t="s">
        <v>151</v>
      </c>
      <c r="F12" s="75">
        <v>1.75</v>
      </c>
      <c r="G12" s="57" t="s">
        <v>32</v>
      </c>
      <c r="H12" s="57"/>
      <c r="I12" s="60" t="s">
        <v>93</v>
      </c>
      <c r="J12" s="89"/>
      <c r="K12" s="86"/>
      <c r="L12" s="71"/>
      <c r="N12" s="28"/>
    </row>
    <row r="13" spans="1:14" ht="44.25" customHeight="1" x14ac:dyDescent="0.7">
      <c r="A13" s="7">
        <v>8</v>
      </c>
      <c r="B13" s="66" t="s">
        <v>152</v>
      </c>
      <c r="C13" s="54" t="s">
        <v>153</v>
      </c>
      <c r="D13" s="8">
        <v>17568</v>
      </c>
      <c r="E13" s="73" t="s">
        <v>122</v>
      </c>
      <c r="F13" s="75">
        <v>0.08</v>
      </c>
      <c r="G13" s="57" t="s">
        <v>32</v>
      </c>
      <c r="H13" s="57"/>
      <c r="I13" s="60" t="s">
        <v>93</v>
      </c>
      <c r="J13" s="89"/>
      <c r="K13" s="86"/>
      <c r="L13" s="71"/>
      <c r="N13" s="28"/>
    </row>
    <row r="14" spans="1:14" ht="37.5" customHeight="1" x14ac:dyDescent="0.7">
      <c r="A14" s="7">
        <v>9</v>
      </c>
      <c r="B14" s="66" t="s">
        <v>154</v>
      </c>
      <c r="C14" s="54" t="s">
        <v>155</v>
      </c>
      <c r="D14" s="8">
        <v>17568</v>
      </c>
      <c r="E14" s="73" t="s">
        <v>122</v>
      </c>
      <c r="F14" s="75">
        <v>2</v>
      </c>
      <c r="G14" s="57" t="s">
        <v>32</v>
      </c>
      <c r="H14" s="57"/>
      <c r="I14" s="60" t="s">
        <v>93</v>
      </c>
      <c r="J14" s="89"/>
      <c r="K14" s="86"/>
      <c r="L14" s="71"/>
      <c r="N14" s="28"/>
    </row>
    <row r="15" spans="1:14" ht="41.25" customHeight="1" x14ac:dyDescent="0.7">
      <c r="A15" s="7">
        <v>10</v>
      </c>
      <c r="B15" s="34"/>
      <c r="C15" s="54" t="s">
        <v>156</v>
      </c>
      <c r="D15" s="8">
        <v>11269</v>
      </c>
      <c r="E15" s="73" t="s">
        <v>157</v>
      </c>
      <c r="F15" s="75">
        <v>1.32</v>
      </c>
      <c r="G15" s="57" t="s">
        <v>32</v>
      </c>
      <c r="H15" s="57"/>
      <c r="I15" s="60" t="s">
        <v>93</v>
      </c>
      <c r="J15" s="89"/>
      <c r="K15" s="86"/>
      <c r="L15" s="90"/>
      <c r="N15" s="28"/>
    </row>
    <row r="16" spans="1:14" ht="40.5" customHeight="1" x14ac:dyDescent="0.7">
      <c r="A16" s="7">
        <v>11</v>
      </c>
      <c r="B16" s="34"/>
      <c r="C16" s="54" t="s">
        <v>158</v>
      </c>
      <c r="D16" s="8">
        <v>5121</v>
      </c>
      <c r="E16" s="73" t="s">
        <v>159</v>
      </c>
      <c r="F16" s="75">
        <v>6</v>
      </c>
      <c r="G16" s="57" t="s">
        <v>32</v>
      </c>
      <c r="H16" s="57"/>
      <c r="I16" s="60" t="s">
        <v>93</v>
      </c>
      <c r="J16" s="89"/>
      <c r="K16" s="86"/>
      <c r="N16" s="28"/>
    </row>
    <row r="17" spans="1:14" ht="37.5" customHeight="1" x14ac:dyDescent="0.7">
      <c r="A17" s="7">
        <v>12</v>
      </c>
      <c r="B17" s="34"/>
      <c r="C17" s="54" t="s">
        <v>160</v>
      </c>
      <c r="D17" s="8">
        <v>36053</v>
      </c>
      <c r="E17" s="73" t="s">
        <v>161</v>
      </c>
      <c r="F17" s="75">
        <v>0.12</v>
      </c>
      <c r="G17" s="57" t="s">
        <v>32</v>
      </c>
      <c r="H17" s="57"/>
      <c r="I17" s="60" t="s">
        <v>93</v>
      </c>
      <c r="J17" s="89"/>
      <c r="K17" s="86"/>
      <c r="N17" s="28"/>
    </row>
    <row r="18" spans="1:14" ht="35.25" customHeight="1" x14ac:dyDescent="0.7">
      <c r="A18" s="7">
        <v>13</v>
      </c>
      <c r="B18" s="34"/>
      <c r="C18" s="54" t="s">
        <v>162</v>
      </c>
      <c r="D18" s="8">
        <v>36053</v>
      </c>
      <c r="E18" s="73" t="s">
        <v>161</v>
      </c>
      <c r="F18" s="75">
        <v>8.73</v>
      </c>
      <c r="G18" s="57" t="s">
        <v>32</v>
      </c>
      <c r="H18" s="57"/>
      <c r="I18" s="60" t="s">
        <v>93</v>
      </c>
      <c r="J18" s="89"/>
      <c r="K18" s="86"/>
      <c r="N18" s="28"/>
    </row>
    <row r="19" spans="1:14" ht="32.25" customHeight="1" x14ac:dyDescent="0.7">
      <c r="A19" s="7">
        <v>14</v>
      </c>
      <c r="B19" s="34"/>
      <c r="C19" s="54" t="s">
        <v>163</v>
      </c>
      <c r="D19" s="8">
        <v>15802</v>
      </c>
      <c r="E19" s="73" t="s">
        <v>91</v>
      </c>
      <c r="F19" s="75">
        <v>1.98</v>
      </c>
      <c r="G19" s="57" t="s">
        <v>32</v>
      </c>
      <c r="H19" s="57"/>
      <c r="I19" s="60" t="s">
        <v>93</v>
      </c>
      <c r="J19" s="89"/>
      <c r="K19" s="86"/>
      <c r="N19" s="28"/>
    </row>
    <row r="20" spans="1:14" ht="45" customHeight="1" x14ac:dyDescent="0.7">
      <c r="A20" s="7">
        <v>15</v>
      </c>
      <c r="B20" s="34"/>
      <c r="C20" s="54" t="s">
        <v>164</v>
      </c>
      <c r="D20" s="8">
        <v>13990</v>
      </c>
      <c r="E20" s="73" t="s">
        <v>165</v>
      </c>
      <c r="F20" s="75">
        <v>2.62</v>
      </c>
      <c r="G20" s="57" t="s">
        <v>32</v>
      </c>
      <c r="H20" s="57"/>
      <c r="I20" s="60" t="s">
        <v>93</v>
      </c>
      <c r="J20" s="89"/>
      <c r="K20" s="86"/>
      <c r="N20" s="28"/>
    </row>
    <row r="21" spans="1:14" ht="43.5" customHeight="1" x14ac:dyDescent="0.7">
      <c r="A21" s="7">
        <v>16</v>
      </c>
      <c r="B21" s="34"/>
      <c r="C21" s="54" t="s">
        <v>166</v>
      </c>
      <c r="D21" s="8">
        <v>6882</v>
      </c>
      <c r="E21" s="73" t="s">
        <v>167</v>
      </c>
      <c r="F21" s="75">
        <v>1.31</v>
      </c>
      <c r="G21" s="57" t="s">
        <v>32</v>
      </c>
      <c r="H21" s="57"/>
      <c r="I21" s="60" t="s">
        <v>93</v>
      </c>
      <c r="J21" s="89"/>
      <c r="K21" s="86"/>
      <c r="N21" s="28"/>
    </row>
    <row r="22" spans="1:14" ht="51" customHeight="1" x14ac:dyDescent="0.7">
      <c r="A22" s="7">
        <v>17</v>
      </c>
      <c r="B22" s="34"/>
      <c r="C22" s="54" t="s">
        <v>168</v>
      </c>
      <c r="D22" s="8">
        <v>2172</v>
      </c>
      <c r="E22" s="73" t="s">
        <v>169</v>
      </c>
      <c r="F22" s="75">
        <v>0.44</v>
      </c>
      <c r="G22" s="57" t="s">
        <v>32</v>
      </c>
      <c r="H22" s="57"/>
      <c r="I22" s="60" t="s">
        <v>93</v>
      </c>
      <c r="J22" s="89"/>
      <c r="K22" s="86"/>
      <c r="N22" s="28"/>
    </row>
    <row r="23" spans="1:14" ht="42" customHeight="1" x14ac:dyDescent="0.7">
      <c r="A23" s="7">
        <v>18</v>
      </c>
      <c r="B23" s="34"/>
      <c r="C23" s="54" t="s">
        <v>170</v>
      </c>
      <c r="D23" s="8">
        <v>4981</v>
      </c>
      <c r="E23" s="73" t="s">
        <v>171</v>
      </c>
      <c r="F23" s="75">
        <v>0.8</v>
      </c>
      <c r="G23" s="57" t="s">
        <v>32</v>
      </c>
      <c r="H23" s="57"/>
      <c r="I23" s="60" t="s">
        <v>93</v>
      </c>
      <c r="J23" s="89"/>
      <c r="K23" s="86"/>
      <c r="N23" s="28"/>
    </row>
    <row r="24" spans="1:14" ht="42.75" customHeight="1" x14ac:dyDescent="0.7">
      <c r="A24" s="7">
        <v>19</v>
      </c>
      <c r="B24" s="34"/>
      <c r="C24" s="84" t="s">
        <v>172</v>
      </c>
      <c r="D24" s="8">
        <v>11269</v>
      </c>
      <c r="E24" s="73" t="s">
        <v>157</v>
      </c>
      <c r="F24" s="75">
        <v>40</v>
      </c>
      <c r="G24" s="57" t="s">
        <v>173</v>
      </c>
      <c r="H24" s="57"/>
      <c r="I24" s="91" t="s">
        <v>174</v>
      </c>
      <c r="J24" s="89"/>
      <c r="K24" s="86" t="s">
        <v>175</v>
      </c>
      <c r="N24" s="28"/>
    </row>
    <row r="25" spans="1:14" ht="39" customHeight="1" x14ac:dyDescent="0.7">
      <c r="A25" s="7">
        <v>20</v>
      </c>
      <c r="B25" s="34"/>
      <c r="C25" s="84" t="s">
        <v>176</v>
      </c>
      <c r="D25" s="8">
        <v>11029</v>
      </c>
      <c r="E25" s="73" t="s">
        <v>143</v>
      </c>
      <c r="F25" s="75">
        <v>110</v>
      </c>
      <c r="G25" s="57" t="s">
        <v>173</v>
      </c>
      <c r="H25" s="57"/>
      <c r="I25" s="91" t="s">
        <v>174</v>
      </c>
      <c r="J25" s="89"/>
      <c r="K25" s="86" t="s">
        <v>175</v>
      </c>
      <c r="N25" s="28"/>
    </row>
    <row r="26" spans="1:14" ht="35.25" customHeight="1" x14ac:dyDescent="0.7">
      <c r="A26" s="7">
        <v>21</v>
      </c>
      <c r="B26" s="34"/>
      <c r="C26" s="84" t="s">
        <v>177</v>
      </c>
      <c r="D26" s="8">
        <v>6882</v>
      </c>
      <c r="E26" s="73" t="s">
        <v>167</v>
      </c>
      <c r="F26" s="75">
        <v>45</v>
      </c>
      <c r="G26" s="57" t="s">
        <v>173</v>
      </c>
      <c r="H26" s="57"/>
      <c r="I26" s="91" t="s">
        <v>174</v>
      </c>
      <c r="J26" s="89"/>
      <c r="K26" s="86" t="s">
        <v>175</v>
      </c>
      <c r="N26" s="28"/>
    </row>
    <row r="27" spans="1:14" ht="33.75" customHeight="1" x14ac:dyDescent="0.7">
      <c r="A27" s="7">
        <v>22</v>
      </c>
      <c r="B27" s="34"/>
      <c r="C27" s="84" t="s">
        <v>178</v>
      </c>
      <c r="D27" s="8">
        <v>222878</v>
      </c>
      <c r="E27" s="73" t="s">
        <v>179</v>
      </c>
      <c r="F27" s="75">
        <v>320</v>
      </c>
      <c r="G27" s="57" t="s">
        <v>173</v>
      </c>
      <c r="H27" s="57"/>
      <c r="I27" s="91" t="s">
        <v>174</v>
      </c>
      <c r="J27" s="89" t="s">
        <v>180</v>
      </c>
      <c r="K27" s="86" t="s">
        <v>181</v>
      </c>
      <c r="N27" s="28"/>
    </row>
    <row r="28" spans="1:14" ht="35.25" customHeight="1" x14ac:dyDescent="0.7">
      <c r="A28" s="7">
        <v>23</v>
      </c>
      <c r="B28" s="34"/>
      <c r="C28" s="84" t="s">
        <v>182</v>
      </c>
      <c r="D28" s="8">
        <v>222878</v>
      </c>
      <c r="E28" s="73" t="s">
        <v>179</v>
      </c>
      <c r="F28" s="75">
        <v>240</v>
      </c>
      <c r="G28" s="57" t="s">
        <v>173</v>
      </c>
      <c r="H28" s="57"/>
      <c r="I28" s="91" t="s">
        <v>174</v>
      </c>
      <c r="J28" s="89" t="s">
        <v>180</v>
      </c>
      <c r="K28" s="86" t="s">
        <v>181</v>
      </c>
      <c r="N28" s="28"/>
    </row>
    <row r="29" spans="1:14" ht="42" customHeight="1" x14ac:dyDescent="0.7">
      <c r="A29" s="7">
        <v>24</v>
      </c>
      <c r="B29" s="34"/>
      <c r="C29" s="84" t="s">
        <v>183</v>
      </c>
      <c r="D29" s="8">
        <v>79880</v>
      </c>
      <c r="E29" s="73" t="s">
        <v>179</v>
      </c>
      <c r="F29" s="75">
        <v>160</v>
      </c>
      <c r="G29" s="57" t="s">
        <v>173</v>
      </c>
      <c r="H29" s="57"/>
      <c r="I29" s="91" t="s">
        <v>174</v>
      </c>
      <c r="J29" s="89" t="s">
        <v>180</v>
      </c>
      <c r="K29" s="86" t="s">
        <v>181</v>
      </c>
      <c r="N29" s="28"/>
    </row>
    <row r="30" spans="1:14" ht="37.5" customHeight="1" x14ac:dyDescent="0.7">
      <c r="A30" s="7">
        <v>25</v>
      </c>
      <c r="B30" s="34"/>
      <c r="C30" s="84" t="s">
        <v>184</v>
      </c>
      <c r="D30" s="8">
        <v>36053</v>
      </c>
      <c r="E30" s="73" t="s">
        <v>185</v>
      </c>
      <c r="F30" s="75">
        <v>60</v>
      </c>
      <c r="G30" s="57" t="s">
        <v>173</v>
      </c>
      <c r="H30" s="57"/>
      <c r="I30" s="91" t="s">
        <v>174</v>
      </c>
      <c r="J30" s="89"/>
      <c r="K30" s="86" t="s">
        <v>186</v>
      </c>
      <c r="N30" s="28"/>
    </row>
    <row r="31" spans="1:14" ht="39" customHeight="1" x14ac:dyDescent="0.7">
      <c r="A31" s="7">
        <v>26</v>
      </c>
      <c r="B31" s="34"/>
      <c r="C31" s="84" t="s">
        <v>187</v>
      </c>
      <c r="D31" s="8">
        <v>39779</v>
      </c>
      <c r="E31" s="73" t="s">
        <v>140</v>
      </c>
      <c r="F31" s="75">
        <v>50</v>
      </c>
      <c r="G31" s="57" t="s">
        <v>173</v>
      </c>
      <c r="H31" s="57"/>
      <c r="I31" s="91" t="s">
        <v>174</v>
      </c>
      <c r="J31" s="89"/>
      <c r="K31" s="86" t="s">
        <v>186</v>
      </c>
      <c r="N31" s="28"/>
    </row>
    <row r="32" spans="1:14" ht="39" customHeight="1" x14ac:dyDescent="0.7">
      <c r="A32" s="7">
        <v>27</v>
      </c>
      <c r="B32" s="34"/>
      <c r="C32" s="84" t="s">
        <v>188</v>
      </c>
      <c r="D32" s="8">
        <v>5121</v>
      </c>
      <c r="E32" s="73" t="s">
        <v>159</v>
      </c>
      <c r="F32" s="75">
        <v>30</v>
      </c>
      <c r="G32" s="57" t="s">
        <v>173</v>
      </c>
      <c r="H32" s="57"/>
      <c r="I32" s="91" t="s">
        <v>174</v>
      </c>
      <c r="J32" s="89"/>
      <c r="K32" s="86" t="s">
        <v>186</v>
      </c>
      <c r="N32" s="28"/>
    </row>
    <row r="33" spans="1:14" ht="32.25" customHeight="1" x14ac:dyDescent="0.7">
      <c r="A33" s="7">
        <v>28</v>
      </c>
      <c r="B33" s="34"/>
      <c r="C33" s="84" t="s">
        <v>189</v>
      </c>
      <c r="D33" s="8">
        <v>8497</v>
      </c>
      <c r="E33" s="73" t="s">
        <v>151</v>
      </c>
      <c r="F33" s="75">
        <v>30</v>
      </c>
      <c r="G33" s="57" t="s">
        <v>173</v>
      </c>
      <c r="H33" s="57"/>
      <c r="I33" s="91" t="s">
        <v>174</v>
      </c>
      <c r="J33" s="89"/>
      <c r="K33" s="86" t="s">
        <v>186</v>
      </c>
      <c r="N33" s="28"/>
    </row>
    <row r="34" spans="1:14" ht="46.5" customHeight="1" x14ac:dyDescent="0.7">
      <c r="A34" s="7">
        <v>29</v>
      </c>
      <c r="B34" s="34"/>
      <c r="C34" s="84" t="s">
        <v>190</v>
      </c>
      <c r="D34" s="8">
        <v>12047</v>
      </c>
      <c r="E34" s="73" t="s">
        <v>137</v>
      </c>
      <c r="F34" s="75">
        <v>50</v>
      </c>
      <c r="G34" s="57" t="s">
        <v>173</v>
      </c>
      <c r="H34" s="57"/>
      <c r="I34" s="91" t="s">
        <v>174</v>
      </c>
      <c r="J34" s="89"/>
      <c r="K34" s="86" t="s">
        <v>186</v>
      </c>
      <c r="N34" s="28"/>
    </row>
    <row r="35" spans="1:14" ht="46.5" customHeight="1" x14ac:dyDescent="0.7">
      <c r="A35" s="7">
        <v>30</v>
      </c>
      <c r="B35" s="34"/>
      <c r="C35" s="84" t="s">
        <v>191</v>
      </c>
      <c r="D35" s="8">
        <v>17568</v>
      </c>
      <c r="E35" s="73" t="s">
        <v>122</v>
      </c>
      <c r="F35" s="75">
        <v>70</v>
      </c>
      <c r="G35" s="57" t="s">
        <v>173</v>
      </c>
      <c r="H35" s="57"/>
      <c r="I35" s="91" t="s">
        <v>174</v>
      </c>
      <c r="J35" s="89"/>
      <c r="K35" s="86" t="s">
        <v>186</v>
      </c>
      <c r="N35" s="28"/>
    </row>
    <row r="36" spans="1:14" ht="33.75" customHeight="1" x14ac:dyDescent="0.7">
      <c r="A36" s="7">
        <v>31</v>
      </c>
      <c r="B36" s="34"/>
      <c r="C36" s="84" t="s">
        <v>192</v>
      </c>
      <c r="D36" s="8">
        <v>13990</v>
      </c>
      <c r="E36" s="73" t="s">
        <v>165</v>
      </c>
      <c r="F36" s="75">
        <v>60</v>
      </c>
      <c r="G36" s="57" t="s">
        <v>173</v>
      </c>
      <c r="H36" s="57"/>
      <c r="I36" s="91" t="s">
        <v>174</v>
      </c>
      <c r="J36" s="89"/>
      <c r="K36" s="86" t="s">
        <v>186</v>
      </c>
      <c r="N36" s="28"/>
    </row>
    <row r="37" spans="1:14" ht="33.75" customHeight="1" x14ac:dyDescent="0.7">
      <c r="A37" s="7">
        <v>32</v>
      </c>
      <c r="B37" s="34"/>
      <c r="C37" s="84" t="s">
        <v>193</v>
      </c>
      <c r="D37" s="8">
        <v>4310</v>
      </c>
      <c r="E37" s="73" t="s">
        <v>146</v>
      </c>
      <c r="F37" s="75">
        <v>50</v>
      </c>
      <c r="G37" s="57" t="s">
        <v>173</v>
      </c>
      <c r="H37" s="57"/>
      <c r="I37" s="91" t="s">
        <v>174</v>
      </c>
      <c r="J37" s="89"/>
      <c r="K37" s="86" t="s">
        <v>186</v>
      </c>
      <c r="N37" s="28"/>
    </row>
    <row r="38" spans="1:14" ht="31.5" customHeight="1" x14ac:dyDescent="0.7">
      <c r="A38" s="7">
        <v>33</v>
      </c>
      <c r="B38" s="34"/>
      <c r="C38" s="84" t="s">
        <v>194</v>
      </c>
      <c r="D38" s="8">
        <v>4981</v>
      </c>
      <c r="E38" s="73" t="s">
        <v>195</v>
      </c>
      <c r="F38" s="75">
        <v>30</v>
      </c>
      <c r="G38" s="57" t="s">
        <v>173</v>
      </c>
      <c r="H38" s="57"/>
      <c r="I38" s="91" t="s">
        <v>174</v>
      </c>
      <c r="J38" s="89"/>
      <c r="K38" s="86" t="s">
        <v>186</v>
      </c>
      <c r="N38" s="28"/>
    </row>
    <row r="39" spans="1:14" ht="42" customHeight="1" x14ac:dyDescent="0.7">
      <c r="A39" s="7">
        <v>34</v>
      </c>
      <c r="B39" s="34"/>
      <c r="C39" s="84" t="s">
        <v>196</v>
      </c>
      <c r="D39" s="8">
        <v>15802</v>
      </c>
      <c r="E39" s="73" t="s">
        <v>91</v>
      </c>
      <c r="F39" s="75">
        <v>50</v>
      </c>
      <c r="G39" s="57" t="s">
        <v>173</v>
      </c>
      <c r="H39" s="57"/>
      <c r="I39" s="91" t="s">
        <v>174</v>
      </c>
      <c r="J39" s="92"/>
      <c r="K39" s="86" t="s">
        <v>186</v>
      </c>
      <c r="N39" s="28"/>
    </row>
    <row r="40" spans="1:14" ht="31.5" customHeight="1" thickBot="1" x14ac:dyDescent="0.75">
      <c r="A40" s="7">
        <v>35</v>
      </c>
      <c r="B40" s="34"/>
      <c r="C40" s="84" t="s">
        <v>197</v>
      </c>
      <c r="D40" s="93">
        <v>2172</v>
      </c>
      <c r="E40" s="73" t="s">
        <v>169</v>
      </c>
      <c r="F40" s="75">
        <v>20</v>
      </c>
      <c r="G40" s="57" t="s">
        <v>173</v>
      </c>
      <c r="H40" s="75"/>
      <c r="I40" s="91" t="s">
        <v>174</v>
      </c>
      <c r="J40" s="94"/>
      <c r="K40" s="86" t="s">
        <v>186</v>
      </c>
      <c r="N40" s="28"/>
    </row>
    <row r="41" spans="1:14" ht="32.25" customHeight="1" thickBot="1" x14ac:dyDescent="0.75">
      <c r="A41" s="31"/>
      <c r="B41" s="112"/>
      <c r="C41" s="131" t="s">
        <v>198</v>
      </c>
      <c r="D41" s="131"/>
      <c r="E41" s="132"/>
      <c r="F41" s="133">
        <f>SUM(F6:F40)</f>
        <v>1453.69</v>
      </c>
      <c r="G41" s="134"/>
      <c r="H41" s="134"/>
      <c r="I41" s="134"/>
      <c r="J41" s="135"/>
      <c r="K41" s="136"/>
      <c r="N41" s="28"/>
    </row>
    <row r="42" spans="1:14" ht="32.25" customHeight="1" x14ac:dyDescent="0.7">
      <c r="A42" s="31">
        <v>36</v>
      </c>
      <c r="B42" s="53" t="s">
        <v>89</v>
      </c>
      <c r="C42" s="54" t="s">
        <v>90</v>
      </c>
      <c r="D42" s="55">
        <v>2172</v>
      </c>
      <c r="E42" s="56" t="s">
        <v>91</v>
      </c>
      <c r="F42" s="57">
        <v>0.6</v>
      </c>
      <c r="G42" s="58" t="s">
        <v>92</v>
      </c>
      <c r="H42" s="59"/>
      <c r="I42" s="59" t="s">
        <v>93</v>
      </c>
      <c r="J42" s="60" t="s">
        <v>35</v>
      </c>
      <c r="K42" s="61"/>
      <c r="N42" s="28"/>
    </row>
    <row r="43" spans="1:14" ht="32.25" customHeight="1" thickBot="1" x14ac:dyDescent="0.75">
      <c r="A43" s="31">
        <v>37</v>
      </c>
      <c r="B43" s="53" t="s">
        <v>94</v>
      </c>
      <c r="C43" s="54" t="s">
        <v>95</v>
      </c>
      <c r="D43" s="55">
        <v>4981</v>
      </c>
      <c r="E43" s="56" t="s">
        <v>96</v>
      </c>
      <c r="F43" s="57">
        <v>0.6</v>
      </c>
      <c r="G43" s="58" t="s">
        <v>92</v>
      </c>
      <c r="H43" s="59"/>
      <c r="I43" s="59" t="s">
        <v>93</v>
      </c>
      <c r="J43" s="60" t="s">
        <v>35</v>
      </c>
      <c r="K43" s="61"/>
      <c r="N43" s="28"/>
    </row>
    <row r="44" spans="1:14" ht="32.25" customHeight="1" thickBot="1" x14ac:dyDescent="0.75">
      <c r="A44" s="111"/>
      <c r="B44" s="112"/>
      <c r="C44" s="113" t="s">
        <v>97</v>
      </c>
      <c r="D44" s="114"/>
      <c r="E44" s="115"/>
      <c r="F44" s="116">
        <f>SUM(F42:F43)</f>
        <v>1.2</v>
      </c>
      <c r="G44" s="116"/>
      <c r="H44" s="116"/>
      <c r="I44" s="116"/>
      <c r="J44" s="117"/>
      <c r="K44" s="118"/>
      <c r="N44" s="28"/>
    </row>
    <row r="45" spans="1:14" ht="32.25" customHeight="1" thickBot="1" x14ac:dyDescent="0.75">
      <c r="A45" s="32">
        <v>38</v>
      </c>
      <c r="B45" s="465" t="s">
        <v>1053</v>
      </c>
      <c r="C45" s="62" t="s">
        <v>98</v>
      </c>
      <c r="D45" s="8">
        <v>222878</v>
      </c>
      <c r="E45" s="56" t="s">
        <v>99</v>
      </c>
      <c r="F45" s="63">
        <v>4</v>
      </c>
      <c r="G45" s="57" t="s">
        <v>100</v>
      </c>
      <c r="H45" s="57"/>
      <c r="I45" s="57" t="s">
        <v>33</v>
      </c>
      <c r="J45" s="60" t="s">
        <v>35</v>
      </c>
      <c r="K45" s="64"/>
      <c r="N45" s="28"/>
    </row>
    <row r="46" spans="1:14" ht="32.25" customHeight="1" thickBot="1" x14ac:dyDescent="0.75">
      <c r="A46" s="33">
        <v>39</v>
      </c>
      <c r="B46" s="466"/>
      <c r="C46" s="65" t="s">
        <v>101</v>
      </c>
      <c r="D46" s="8">
        <v>79880</v>
      </c>
      <c r="E46" s="56" t="s">
        <v>102</v>
      </c>
      <c r="F46" s="63">
        <v>0.6</v>
      </c>
      <c r="G46" s="57" t="s">
        <v>100</v>
      </c>
      <c r="H46" s="57"/>
      <c r="I46" s="57" t="s">
        <v>33</v>
      </c>
      <c r="J46" s="60" t="s">
        <v>35</v>
      </c>
      <c r="K46" s="64"/>
      <c r="N46" s="28"/>
    </row>
    <row r="47" spans="1:14" ht="32.25" customHeight="1" thickBot="1" x14ac:dyDescent="0.75">
      <c r="A47" s="32">
        <v>40</v>
      </c>
      <c r="B47" s="466"/>
      <c r="C47" s="65" t="s">
        <v>103</v>
      </c>
      <c r="D47" s="8">
        <v>39779</v>
      </c>
      <c r="E47" s="56" t="s">
        <v>102</v>
      </c>
      <c r="F47" s="63">
        <v>9</v>
      </c>
      <c r="G47" s="57" t="s">
        <v>104</v>
      </c>
      <c r="H47" s="57"/>
      <c r="I47" s="57" t="s">
        <v>93</v>
      </c>
      <c r="J47" s="60" t="s">
        <v>35</v>
      </c>
      <c r="K47" s="64"/>
      <c r="N47" s="28"/>
    </row>
    <row r="48" spans="1:14" ht="32.25" customHeight="1" thickBot="1" x14ac:dyDescent="0.75">
      <c r="A48" s="33">
        <v>41</v>
      </c>
      <c r="B48" s="466"/>
      <c r="C48" s="65" t="s">
        <v>105</v>
      </c>
      <c r="D48" s="8">
        <v>79880</v>
      </c>
      <c r="E48" s="56" t="s">
        <v>102</v>
      </c>
      <c r="F48" s="63">
        <v>0.8</v>
      </c>
      <c r="G48" s="57" t="s">
        <v>100</v>
      </c>
      <c r="H48" s="57"/>
      <c r="I48" s="57" t="s">
        <v>93</v>
      </c>
      <c r="J48" s="60" t="s">
        <v>35</v>
      </c>
      <c r="K48" s="64"/>
      <c r="N48" s="28"/>
    </row>
    <row r="49" spans="1:14" ht="32.25" customHeight="1" thickBot="1" x14ac:dyDescent="0.75">
      <c r="A49" s="32">
        <v>42</v>
      </c>
      <c r="B49" s="466"/>
      <c r="C49" s="65" t="s">
        <v>106</v>
      </c>
      <c r="D49" s="8">
        <v>79880</v>
      </c>
      <c r="E49" s="56" t="s">
        <v>102</v>
      </c>
      <c r="F49" s="63">
        <v>0.5</v>
      </c>
      <c r="G49" s="57" t="s">
        <v>100</v>
      </c>
      <c r="H49" s="57"/>
      <c r="I49" s="57" t="s">
        <v>93</v>
      </c>
      <c r="J49" s="60" t="s">
        <v>35</v>
      </c>
      <c r="K49" s="64"/>
      <c r="N49" s="28"/>
    </row>
    <row r="50" spans="1:14" ht="32.25" customHeight="1" thickBot="1" x14ac:dyDescent="0.75">
      <c r="A50" s="33">
        <v>43</v>
      </c>
      <c r="B50" s="466"/>
      <c r="C50" s="65" t="s">
        <v>108</v>
      </c>
      <c r="D50" s="8">
        <v>39779</v>
      </c>
      <c r="E50" s="56" t="s">
        <v>109</v>
      </c>
      <c r="F50" s="63">
        <v>0.5</v>
      </c>
      <c r="G50" s="57" t="s">
        <v>100</v>
      </c>
      <c r="H50" s="57"/>
      <c r="I50" s="57" t="s">
        <v>93</v>
      </c>
      <c r="J50" s="60" t="s">
        <v>35</v>
      </c>
      <c r="K50" s="64"/>
      <c r="N50" s="28"/>
    </row>
    <row r="51" spans="1:14" ht="32.25" customHeight="1" thickBot="1" x14ac:dyDescent="0.75">
      <c r="A51" s="32">
        <v>44</v>
      </c>
      <c r="B51" s="466"/>
      <c r="C51" s="65" t="s">
        <v>111</v>
      </c>
      <c r="D51" s="8">
        <v>17568</v>
      </c>
      <c r="E51" s="56" t="s">
        <v>112</v>
      </c>
      <c r="F51" s="63">
        <v>9</v>
      </c>
      <c r="G51" s="57" t="s">
        <v>100</v>
      </c>
      <c r="H51" s="67"/>
      <c r="I51" s="67" t="s">
        <v>33</v>
      </c>
      <c r="J51" s="60" t="s">
        <v>35</v>
      </c>
      <c r="K51" s="64"/>
      <c r="N51" s="28"/>
    </row>
    <row r="52" spans="1:14" ht="32.25" customHeight="1" thickBot="1" x14ac:dyDescent="0.75">
      <c r="A52" s="33">
        <v>45</v>
      </c>
      <c r="B52" s="466"/>
      <c r="C52" s="65" t="s">
        <v>113</v>
      </c>
      <c r="D52" s="8">
        <v>39779</v>
      </c>
      <c r="E52" s="56" t="s">
        <v>109</v>
      </c>
      <c r="F52" s="63">
        <v>0.4</v>
      </c>
      <c r="G52" s="57" t="s">
        <v>100</v>
      </c>
      <c r="H52" s="57"/>
      <c r="I52" s="57" t="s">
        <v>93</v>
      </c>
      <c r="J52" s="60" t="s">
        <v>35</v>
      </c>
      <c r="K52" s="64"/>
      <c r="N52" s="28"/>
    </row>
    <row r="53" spans="1:14" ht="32.25" customHeight="1" thickBot="1" x14ac:dyDescent="0.75">
      <c r="A53" s="32">
        <v>46</v>
      </c>
      <c r="B53" s="466"/>
      <c r="C53" s="65" t="s">
        <v>114</v>
      </c>
      <c r="D53" s="8">
        <v>11029</v>
      </c>
      <c r="E53" s="68" t="s">
        <v>115</v>
      </c>
      <c r="F53" s="63">
        <v>0.3</v>
      </c>
      <c r="G53" s="57" t="s">
        <v>100</v>
      </c>
      <c r="H53" s="57"/>
      <c r="I53" s="57" t="s">
        <v>93</v>
      </c>
      <c r="J53" s="60" t="s">
        <v>35</v>
      </c>
      <c r="K53" s="64"/>
      <c r="N53" s="28"/>
    </row>
    <row r="54" spans="1:14" ht="32.25" customHeight="1" thickBot="1" x14ac:dyDescent="0.75">
      <c r="A54" s="33">
        <v>47</v>
      </c>
      <c r="B54" s="466"/>
      <c r="C54" s="65" t="s">
        <v>116</v>
      </c>
      <c r="D54" s="8">
        <v>222878</v>
      </c>
      <c r="E54" s="69" t="s">
        <v>117</v>
      </c>
      <c r="F54" s="63">
        <v>0.4</v>
      </c>
      <c r="G54" s="57" t="s">
        <v>100</v>
      </c>
      <c r="H54" s="57"/>
      <c r="I54" s="57" t="s">
        <v>93</v>
      </c>
      <c r="J54" s="60" t="s">
        <v>35</v>
      </c>
      <c r="K54" s="64"/>
      <c r="N54" s="28"/>
    </row>
    <row r="55" spans="1:14" ht="32.25" customHeight="1" thickBot="1" x14ac:dyDescent="0.75">
      <c r="A55" s="32">
        <v>48</v>
      </c>
      <c r="B55" s="466"/>
      <c r="C55" s="65" t="s">
        <v>118</v>
      </c>
      <c r="D55" s="8">
        <v>222878</v>
      </c>
      <c r="E55" s="70" t="s">
        <v>117</v>
      </c>
      <c r="F55" s="63">
        <v>0.3</v>
      </c>
      <c r="G55" s="57" t="s">
        <v>100</v>
      </c>
      <c r="H55" s="57"/>
      <c r="I55" s="57" t="s">
        <v>93</v>
      </c>
      <c r="J55" s="60" t="s">
        <v>35</v>
      </c>
      <c r="K55" s="64"/>
      <c r="N55" s="28"/>
    </row>
    <row r="56" spans="1:14" ht="32.25" customHeight="1" thickBot="1" x14ac:dyDescent="0.75">
      <c r="A56" s="33">
        <v>49</v>
      </c>
      <c r="B56" s="467"/>
      <c r="C56" s="72" t="s">
        <v>119</v>
      </c>
      <c r="D56" s="8">
        <v>222878</v>
      </c>
      <c r="E56" s="73" t="s">
        <v>117</v>
      </c>
      <c r="F56" s="74">
        <v>0.3</v>
      </c>
      <c r="G56" s="75" t="s">
        <v>100</v>
      </c>
      <c r="H56" s="57"/>
      <c r="I56" s="57" t="s">
        <v>93</v>
      </c>
      <c r="J56" s="60" t="s">
        <v>35</v>
      </c>
      <c r="K56" s="13"/>
      <c r="N56" s="28"/>
    </row>
    <row r="57" spans="1:14" ht="32.25" customHeight="1" thickBot="1" x14ac:dyDescent="0.75">
      <c r="A57" s="35"/>
      <c r="B57" s="112"/>
      <c r="C57" s="119" t="s">
        <v>120</v>
      </c>
      <c r="D57" s="120"/>
      <c r="E57" s="121"/>
      <c r="F57" s="122">
        <f>SUM(F45:F56)</f>
        <v>26.099999999999998</v>
      </c>
      <c r="G57" s="123"/>
      <c r="H57" s="123"/>
      <c r="I57" s="123"/>
      <c r="J57" s="124"/>
      <c r="K57" s="125"/>
      <c r="N57" s="28"/>
    </row>
    <row r="58" spans="1:14" ht="32.25" customHeight="1" thickBot="1" x14ac:dyDescent="0.75">
      <c r="A58" s="31">
        <v>50</v>
      </c>
      <c r="B58" s="106" t="s">
        <v>240</v>
      </c>
      <c r="C58" s="107" t="s">
        <v>241</v>
      </c>
      <c r="D58" s="108">
        <v>222878</v>
      </c>
      <c r="E58" s="109" t="s">
        <v>242</v>
      </c>
      <c r="F58" s="108">
        <v>260</v>
      </c>
      <c r="G58" s="108" t="s">
        <v>243</v>
      </c>
      <c r="H58" s="108"/>
      <c r="I58" s="108" t="s">
        <v>33</v>
      </c>
      <c r="J58" s="108"/>
      <c r="K58" s="108"/>
      <c r="N58" s="28"/>
    </row>
    <row r="59" spans="1:14" ht="32.25" customHeight="1" thickBot="1" x14ac:dyDescent="0.75">
      <c r="A59" s="31"/>
      <c r="B59" s="152"/>
      <c r="C59" s="153" t="s">
        <v>244</v>
      </c>
      <c r="D59" s="126"/>
      <c r="E59" s="147"/>
      <c r="F59" s="147">
        <v>260</v>
      </c>
      <c r="G59" s="146"/>
      <c r="H59" s="147"/>
      <c r="I59" s="147"/>
      <c r="J59" s="147"/>
      <c r="K59" s="148"/>
      <c r="N59" s="28"/>
    </row>
    <row r="60" spans="1:14" ht="32.25" customHeight="1" thickBot="1" x14ac:dyDescent="0.75">
      <c r="A60" s="45">
        <v>51</v>
      </c>
      <c r="B60" s="98" t="s">
        <v>234</v>
      </c>
      <c r="C60" s="99" t="s">
        <v>235</v>
      </c>
      <c r="D60" s="77">
        <v>3915</v>
      </c>
      <c r="E60" s="100" t="s">
        <v>236</v>
      </c>
      <c r="F60" s="101">
        <v>250</v>
      </c>
      <c r="G60" s="102" t="s">
        <v>237</v>
      </c>
      <c r="H60" s="103"/>
      <c r="I60" s="101" t="s">
        <v>238</v>
      </c>
      <c r="J60" s="104"/>
      <c r="K60" s="105"/>
      <c r="N60" s="28"/>
    </row>
    <row r="61" spans="1:14" ht="32.25" customHeight="1" x14ac:dyDescent="0.7">
      <c r="A61" s="46"/>
      <c r="B61" s="150"/>
      <c r="C61" s="136" t="s">
        <v>239</v>
      </c>
      <c r="D61" s="131"/>
      <c r="E61" s="132"/>
      <c r="F61" s="134">
        <v>250</v>
      </c>
      <c r="G61" s="134"/>
      <c r="H61" s="134"/>
      <c r="I61" s="134"/>
      <c r="J61" s="134"/>
      <c r="K61" s="151"/>
      <c r="N61" s="28"/>
    </row>
    <row r="62" spans="1:14" ht="35.25" customHeight="1" x14ac:dyDescent="0.7">
      <c r="A62" s="38">
        <v>52</v>
      </c>
      <c r="B62" s="95" t="s">
        <v>107</v>
      </c>
      <c r="C62" s="41" t="s">
        <v>199</v>
      </c>
      <c r="D62" s="8">
        <v>6882</v>
      </c>
      <c r="E62" s="96" t="s">
        <v>200</v>
      </c>
      <c r="F62" s="57">
        <v>2.12</v>
      </c>
      <c r="G62" s="57" t="s">
        <v>201</v>
      </c>
      <c r="H62" s="57"/>
      <c r="I62" s="60" t="s">
        <v>33</v>
      </c>
      <c r="J62" s="67"/>
      <c r="K62" s="67"/>
      <c r="N62" s="28"/>
    </row>
    <row r="63" spans="1:14" ht="43.2" x14ac:dyDescent="0.7">
      <c r="A63" s="39">
        <v>53</v>
      </c>
      <c r="B63" s="95" t="s">
        <v>202</v>
      </c>
      <c r="C63" s="41" t="s">
        <v>203</v>
      </c>
      <c r="D63" s="8">
        <v>12047</v>
      </c>
      <c r="E63" s="96" t="s">
        <v>204</v>
      </c>
      <c r="F63" s="57">
        <v>2</v>
      </c>
      <c r="G63" s="57" t="s">
        <v>201</v>
      </c>
      <c r="H63" s="57"/>
      <c r="I63" s="60" t="s">
        <v>33</v>
      </c>
      <c r="J63" s="60"/>
      <c r="K63" s="97"/>
      <c r="N63" s="28"/>
    </row>
    <row r="64" spans="1:14" x14ac:dyDescent="0.7">
      <c r="A64" s="38">
        <v>54</v>
      </c>
      <c r="B64" s="95" t="s">
        <v>205</v>
      </c>
      <c r="C64" s="41" t="s">
        <v>206</v>
      </c>
      <c r="D64" s="8">
        <v>39779</v>
      </c>
      <c r="E64" s="96" t="s">
        <v>109</v>
      </c>
      <c r="F64" s="57">
        <v>3.3</v>
      </c>
      <c r="G64" s="57" t="s">
        <v>201</v>
      </c>
      <c r="H64" s="57"/>
      <c r="I64" s="60" t="s">
        <v>33</v>
      </c>
      <c r="J64" s="60"/>
      <c r="K64" s="97"/>
      <c r="N64" s="28"/>
    </row>
    <row r="65" spans="1:14" ht="38.25" customHeight="1" x14ac:dyDescent="0.7">
      <c r="A65" s="39">
        <v>55</v>
      </c>
      <c r="B65" s="26"/>
      <c r="C65" s="41" t="s">
        <v>207</v>
      </c>
      <c r="D65" s="8">
        <v>36053</v>
      </c>
      <c r="E65" s="96" t="s">
        <v>102</v>
      </c>
      <c r="F65" s="57">
        <v>2.8</v>
      </c>
      <c r="G65" s="57" t="s">
        <v>201</v>
      </c>
      <c r="H65" s="57"/>
      <c r="I65" s="60" t="s">
        <v>33</v>
      </c>
      <c r="J65" s="60"/>
      <c r="K65" s="97"/>
      <c r="N65" s="28"/>
    </row>
    <row r="66" spans="1:14" ht="29.25" customHeight="1" x14ac:dyDescent="0.7">
      <c r="A66" s="38">
        <v>56</v>
      </c>
      <c r="B66" s="26"/>
      <c r="C66" s="41" t="s">
        <v>208</v>
      </c>
      <c r="D66" s="8">
        <v>17568</v>
      </c>
      <c r="E66" s="96" t="s">
        <v>112</v>
      </c>
      <c r="F66" s="57">
        <v>9.3000000000000007</v>
      </c>
      <c r="G66" s="57" t="s">
        <v>201</v>
      </c>
      <c r="H66" s="57"/>
      <c r="I66" s="60" t="s">
        <v>33</v>
      </c>
      <c r="J66" s="97"/>
      <c r="K66" s="97"/>
      <c r="N66" s="28"/>
    </row>
    <row r="67" spans="1:14" ht="29.25" customHeight="1" x14ac:dyDescent="0.7">
      <c r="A67" s="40"/>
      <c r="B67" s="137"/>
      <c r="C67" s="138" t="s">
        <v>209</v>
      </c>
      <c r="D67" s="139"/>
      <c r="E67" s="140"/>
      <c r="F67" s="141">
        <f>SUM(F62:F66)</f>
        <v>19.52</v>
      </c>
      <c r="G67" s="141"/>
      <c r="H67" s="141"/>
      <c r="I67" s="15"/>
      <c r="J67" s="142"/>
      <c r="K67" s="142"/>
      <c r="N67" s="28"/>
    </row>
    <row r="68" spans="1:14" ht="43.2" x14ac:dyDescent="0.7">
      <c r="A68" s="33">
        <v>57</v>
      </c>
      <c r="B68" s="26"/>
      <c r="C68" s="41" t="s">
        <v>246</v>
      </c>
      <c r="D68" s="8">
        <v>5121</v>
      </c>
      <c r="E68" s="96" t="s">
        <v>210</v>
      </c>
      <c r="F68" s="57">
        <v>11.472</v>
      </c>
      <c r="G68" s="57" t="s">
        <v>211</v>
      </c>
      <c r="H68" s="57"/>
      <c r="I68" s="60" t="s">
        <v>212</v>
      </c>
      <c r="J68" s="97"/>
      <c r="K68" s="97"/>
      <c r="N68" s="28"/>
    </row>
    <row r="69" spans="1:14" ht="43.2" x14ac:dyDescent="0.7">
      <c r="A69" s="33">
        <v>58</v>
      </c>
      <c r="B69" s="26"/>
      <c r="C69" s="41" t="s">
        <v>213</v>
      </c>
      <c r="D69" s="8">
        <v>11990</v>
      </c>
      <c r="E69" s="96" t="s">
        <v>135</v>
      </c>
      <c r="F69" s="57">
        <v>3.3759999999999999</v>
      </c>
      <c r="G69" s="57" t="s">
        <v>211</v>
      </c>
      <c r="H69" s="57"/>
      <c r="I69" s="60" t="s">
        <v>212</v>
      </c>
      <c r="J69" s="97"/>
      <c r="K69" s="97"/>
      <c r="N69" s="28"/>
    </row>
    <row r="70" spans="1:14" ht="43.2" x14ac:dyDescent="0.7">
      <c r="A70" s="33">
        <v>59</v>
      </c>
      <c r="B70" s="26"/>
      <c r="C70" s="41" t="s">
        <v>214</v>
      </c>
      <c r="D70" s="8">
        <v>11269</v>
      </c>
      <c r="E70" s="96" t="s">
        <v>215</v>
      </c>
      <c r="F70" s="57">
        <v>5.5890000000000004</v>
      </c>
      <c r="G70" s="57" t="s">
        <v>211</v>
      </c>
      <c r="H70" s="57"/>
      <c r="I70" s="60" t="s">
        <v>212</v>
      </c>
      <c r="J70" s="97"/>
      <c r="K70" s="97"/>
      <c r="N70" s="28"/>
    </row>
    <row r="71" spans="1:14" ht="43.2" x14ac:dyDescent="0.7">
      <c r="A71" s="33">
        <v>60</v>
      </c>
      <c r="B71" s="95" t="s">
        <v>107</v>
      </c>
      <c r="C71" s="41" t="s">
        <v>216</v>
      </c>
      <c r="D71" s="8">
        <v>2172</v>
      </c>
      <c r="E71" s="96" t="s">
        <v>99</v>
      </c>
      <c r="F71" s="57">
        <v>1.9450000000000001</v>
      </c>
      <c r="G71" s="57" t="s">
        <v>211</v>
      </c>
      <c r="H71" s="57"/>
      <c r="I71" s="60" t="s">
        <v>212</v>
      </c>
      <c r="J71" s="97"/>
      <c r="K71" s="97"/>
      <c r="N71" s="28"/>
    </row>
    <row r="72" spans="1:14" ht="43.2" x14ac:dyDescent="0.7">
      <c r="A72" s="33">
        <v>61</v>
      </c>
      <c r="B72" s="95" t="s">
        <v>217</v>
      </c>
      <c r="C72" s="41" t="s">
        <v>218</v>
      </c>
      <c r="D72" s="8">
        <v>17568</v>
      </c>
      <c r="E72" s="96" t="s">
        <v>112</v>
      </c>
      <c r="F72" s="57">
        <v>4.0330000000000004</v>
      </c>
      <c r="G72" s="57" t="s">
        <v>211</v>
      </c>
      <c r="H72" s="57"/>
      <c r="I72" s="60" t="s">
        <v>212</v>
      </c>
      <c r="J72" s="97"/>
      <c r="K72" s="97"/>
      <c r="N72" s="28"/>
    </row>
    <row r="73" spans="1:14" ht="43.2" x14ac:dyDescent="0.7">
      <c r="A73" s="33">
        <v>62</v>
      </c>
      <c r="B73" s="26"/>
      <c r="C73" s="41" t="s">
        <v>219</v>
      </c>
      <c r="D73" s="8">
        <v>36053</v>
      </c>
      <c r="E73" s="96" t="s">
        <v>102</v>
      </c>
      <c r="F73" s="57">
        <v>9.016</v>
      </c>
      <c r="G73" s="57" t="s">
        <v>211</v>
      </c>
      <c r="H73" s="57"/>
      <c r="I73" s="60" t="s">
        <v>212</v>
      </c>
      <c r="J73" s="97"/>
      <c r="K73" s="97"/>
      <c r="N73" s="28"/>
    </row>
    <row r="74" spans="1:14" ht="43.2" x14ac:dyDescent="0.7">
      <c r="A74" s="33">
        <v>63</v>
      </c>
      <c r="B74" s="26"/>
      <c r="C74" s="41" t="s">
        <v>220</v>
      </c>
      <c r="D74" s="8">
        <v>39779</v>
      </c>
      <c r="E74" s="96" t="s">
        <v>109</v>
      </c>
      <c r="F74" s="57">
        <v>7.55</v>
      </c>
      <c r="G74" s="57" t="s">
        <v>211</v>
      </c>
      <c r="H74" s="57"/>
      <c r="I74" s="60" t="s">
        <v>212</v>
      </c>
      <c r="J74" s="97"/>
      <c r="K74" s="97"/>
      <c r="N74" s="28"/>
    </row>
    <row r="75" spans="1:14" ht="43.2" x14ac:dyDescent="0.7">
      <c r="A75" s="33">
        <v>64</v>
      </c>
      <c r="B75" s="26"/>
      <c r="C75" s="41" t="s">
        <v>221</v>
      </c>
      <c r="D75" s="8">
        <v>8497</v>
      </c>
      <c r="E75" s="96" t="s">
        <v>222</v>
      </c>
      <c r="F75" s="57">
        <v>4.1550000000000002</v>
      </c>
      <c r="G75" s="57" t="s">
        <v>211</v>
      </c>
      <c r="H75" s="57"/>
      <c r="I75" s="60" t="s">
        <v>212</v>
      </c>
      <c r="J75" s="97"/>
      <c r="K75" s="97"/>
      <c r="N75" s="28"/>
    </row>
    <row r="76" spans="1:14" ht="43.2" x14ac:dyDescent="0.7">
      <c r="A76" s="33">
        <v>65</v>
      </c>
      <c r="B76" s="26"/>
      <c r="C76" s="41" t="s">
        <v>223</v>
      </c>
      <c r="D76" s="8">
        <v>12047</v>
      </c>
      <c r="E76" s="96" t="s">
        <v>224</v>
      </c>
      <c r="F76" s="57">
        <v>3.6320000000000001</v>
      </c>
      <c r="G76" s="57" t="s">
        <v>211</v>
      </c>
      <c r="H76" s="57"/>
      <c r="I76" s="60" t="s">
        <v>212</v>
      </c>
      <c r="J76" s="97"/>
      <c r="K76" s="97"/>
      <c r="N76" s="28"/>
    </row>
    <row r="77" spans="1:14" ht="43.2" x14ac:dyDescent="0.7">
      <c r="A77" s="33">
        <v>66</v>
      </c>
      <c r="B77" s="26"/>
      <c r="C77" s="41" t="s">
        <v>225</v>
      </c>
      <c r="D77" s="8">
        <v>11269</v>
      </c>
      <c r="E77" s="96" t="s">
        <v>96</v>
      </c>
      <c r="F77" s="57">
        <v>2.14</v>
      </c>
      <c r="G77" s="57" t="s">
        <v>211</v>
      </c>
      <c r="H77" s="57"/>
      <c r="I77" s="60" t="s">
        <v>212</v>
      </c>
      <c r="J77" s="97"/>
      <c r="K77" s="97"/>
      <c r="N77" s="28"/>
    </row>
    <row r="78" spans="1:14" ht="43.2" x14ac:dyDescent="0.7">
      <c r="A78" s="33">
        <v>67</v>
      </c>
      <c r="B78" s="26"/>
      <c r="C78" s="41" t="s">
        <v>226</v>
      </c>
      <c r="D78" s="8">
        <v>15802</v>
      </c>
      <c r="E78" s="96" t="s">
        <v>227</v>
      </c>
      <c r="F78" s="57">
        <v>2.75</v>
      </c>
      <c r="G78" s="57" t="s">
        <v>211</v>
      </c>
      <c r="H78" s="57"/>
      <c r="I78" s="60" t="s">
        <v>212</v>
      </c>
      <c r="J78" s="97"/>
      <c r="K78" s="97"/>
      <c r="N78" s="28"/>
    </row>
    <row r="79" spans="1:14" ht="43.2" x14ac:dyDescent="0.7">
      <c r="A79" s="33">
        <v>68</v>
      </c>
      <c r="B79" s="26"/>
      <c r="C79" s="41" t="s">
        <v>228</v>
      </c>
      <c r="D79" s="8">
        <v>4310</v>
      </c>
      <c r="E79" s="96" t="s">
        <v>229</v>
      </c>
      <c r="F79" s="57">
        <v>1.1499999999999999</v>
      </c>
      <c r="G79" s="57" t="s">
        <v>211</v>
      </c>
      <c r="H79" s="57"/>
      <c r="I79" s="60" t="s">
        <v>212</v>
      </c>
      <c r="J79" s="97"/>
      <c r="K79" s="97"/>
      <c r="N79" s="28"/>
    </row>
    <row r="80" spans="1:14" ht="43.2" x14ac:dyDescent="0.7">
      <c r="A80" s="33">
        <v>69</v>
      </c>
      <c r="B80" s="42"/>
      <c r="C80" s="41" t="s">
        <v>230</v>
      </c>
      <c r="D80" s="8">
        <v>11029</v>
      </c>
      <c r="E80" s="96" t="s">
        <v>115</v>
      </c>
      <c r="F80" s="57">
        <v>9.2690000000000001</v>
      </c>
      <c r="G80" s="57" t="s">
        <v>211</v>
      </c>
      <c r="H80" s="57"/>
      <c r="I80" s="60" t="s">
        <v>212</v>
      </c>
      <c r="J80" s="97"/>
      <c r="K80" s="97"/>
      <c r="N80" s="28"/>
    </row>
    <row r="81" spans="1:22" ht="43.8" thickBot="1" x14ac:dyDescent="0.75">
      <c r="A81" s="33">
        <v>70</v>
      </c>
      <c r="B81" s="43"/>
      <c r="C81" s="41" t="s">
        <v>231</v>
      </c>
      <c r="D81" s="8">
        <v>6882</v>
      </c>
      <c r="E81" s="96" t="s">
        <v>232</v>
      </c>
      <c r="F81" s="57">
        <v>1.204</v>
      </c>
      <c r="G81" s="57" t="s">
        <v>211</v>
      </c>
      <c r="H81" s="57"/>
      <c r="I81" s="60" t="s">
        <v>212</v>
      </c>
      <c r="J81" s="97"/>
      <c r="K81" s="97"/>
      <c r="N81" s="28"/>
    </row>
    <row r="82" spans="1:22" ht="42.75" customHeight="1" thickBot="1" x14ac:dyDescent="0.75">
      <c r="A82" s="44"/>
      <c r="B82" s="143"/>
      <c r="C82" s="144" t="s">
        <v>233</v>
      </c>
      <c r="D82" s="126"/>
      <c r="E82" s="145"/>
      <c r="F82" s="146">
        <f>SUM(F68:F81)</f>
        <v>67.280999999999992</v>
      </c>
      <c r="G82" s="147"/>
      <c r="H82" s="147"/>
      <c r="I82" s="147"/>
      <c r="J82" s="148"/>
      <c r="K82" s="149"/>
      <c r="N82" s="28"/>
    </row>
    <row r="83" spans="1:22" ht="42.75" customHeight="1" x14ac:dyDescent="0.7">
      <c r="A83" s="36">
        <v>71</v>
      </c>
      <c r="B83" s="37"/>
      <c r="C83" s="76" t="s">
        <v>121</v>
      </c>
      <c r="D83" s="77">
        <v>17568</v>
      </c>
      <c r="E83" s="78" t="s">
        <v>122</v>
      </c>
      <c r="F83" s="79">
        <v>3</v>
      </c>
      <c r="G83" s="80" t="s">
        <v>123</v>
      </c>
      <c r="H83" s="59"/>
      <c r="I83" s="59" t="s">
        <v>33</v>
      </c>
      <c r="J83" s="60" t="s">
        <v>35</v>
      </c>
      <c r="K83" s="81"/>
      <c r="N83" s="28"/>
    </row>
    <row r="84" spans="1:22" ht="40.5" customHeight="1" x14ac:dyDescent="0.7">
      <c r="A84" s="36">
        <v>72</v>
      </c>
      <c r="B84" s="34"/>
      <c r="C84" s="54" t="s">
        <v>124</v>
      </c>
      <c r="D84" s="8">
        <v>17568</v>
      </c>
      <c r="E84" s="82" t="s">
        <v>122</v>
      </c>
      <c r="F84" s="83">
        <v>0.4</v>
      </c>
      <c r="G84" s="80" t="s">
        <v>123</v>
      </c>
      <c r="H84" s="59"/>
      <c r="I84" s="59" t="s">
        <v>33</v>
      </c>
      <c r="J84" s="60" t="s">
        <v>35</v>
      </c>
      <c r="K84" s="60"/>
      <c r="N84" s="28"/>
    </row>
    <row r="85" spans="1:22" ht="43.5" customHeight="1" x14ac:dyDescent="0.7">
      <c r="A85" s="36">
        <v>73</v>
      </c>
      <c r="B85" s="66" t="s">
        <v>107</v>
      </c>
      <c r="C85" s="84" t="s">
        <v>125</v>
      </c>
      <c r="D85" s="8">
        <v>17568</v>
      </c>
      <c r="E85" s="82" t="s">
        <v>122</v>
      </c>
      <c r="F85" s="85">
        <v>0.7</v>
      </c>
      <c r="G85" s="80" t="s">
        <v>123</v>
      </c>
      <c r="H85" s="59"/>
      <c r="I85" s="59" t="s">
        <v>126</v>
      </c>
      <c r="J85" s="60" t="s">
        <v>35</v>
      </c>
      <c r="K85" s="86"/>
      <c r="N85" s="28"/>
    </row>
    <row r="86" spans="1:22" ht="43.2" x14ac:dyDescent="0.7">
      <c r="A86" s="36">
        <v>74</v>
      </c>
      <c r="B86" s="34"/>
      <c r="C86" s="84" t="s">
        <v>127</v>
      </c>
      <c r="D86" s="8">
        <v>11029</v>
      </c>
      <c r="E86" s="87" t="s">
        <v>128</v>
      </c>
      <c r="F86" s="85">
        <v>0.9</v>
      </c>
      <c r="G86" s="80" t="s">
        <v>129</v>
      </c>
      <c r="H86" s="59"/>
      <c r="I86" s="59" t="s">
        <v>33</v>
      </c>
      <c r="J86" s="60" t="s">
        <v>35</v>
      </c>
      <c r="K86" s="86"/>
    </row>
    <row r="87" spans="1:22" s="28" customFormat="1" ht="43.2" x14ac:dyDescent="0.7">
      <c r="A87" s="36">
        <v>75</v>
      </c>
      <c r="B87" s="66" t="s">
        <v>130</v>
      </c>
      <c r="C87" s="84" t="s">
        <v>131</v>
      </c>
      <c r="D87" s="8">
        <v>15802</v>
      </c>
      <c r="E87" s="87" t="s">
        <v>132</v>
      </c>
      <c r="F87" s="85">
        <v>0.25</v>
      </c>
      <c r="G87" s="80" t="s">
        <v>123</v>
      </c>
      <c r="H87" s="59"/>
      <c r="I87" s="59" t="s">
        <v>33</v>
      </c>
      <c r="J87" s="60" t="s">
        <v>35</v>
      </c>
      <c r="K87" s="86"/>
      <c r="N87" s="1"/>
      <c r="O87" s="1"/>
      <c r="P87" s="1"/>
      <c r="Q87" s="1"/>
      <c r="R87" s="1"/>
      <c r="S87" s="1"/>
      <c r="T87" s="1"/>
      <c r="U87" s="1"/>
      <c r="V87" s="1"/>
    </row>
    <row r="88" spans="1:22" s="28" customFormat="1" ht="34.5" customHeight="1" x14ac:dyDescent="0.7">
      <c r="A88" s="36">
        <v>76</v>
      </c>
      <c r="B88" s="34"/>
      <c r="C88" s="84" t="s">
        <v>133</v>
      </c>
      <c r="D88" s="8">
        <v>15802</v>
      </c>
      <c r="E88" s="87" t="s">
        <v>132</v>
      </c>
      <c r="F88" s="85">
        <v>0.85</v>
      </c>
      <c r="G88" s="80" t="s">
        <v>129</v>
      </c>
      <c r="H88" s="59"/>
      <c r="I88" s="59" t="s">
        <v>33</v>
      </c>
      <c r="J88" s="60" t="s">
        <v>35</v>
      </c>
      <c r="K88" s="86"/>
      <c r="N88" s="1"/>
      <c r="O88" s="1"/>
      <c r="P88" s="1"/>
      <c r="Q88" s="1"/>
      <c r="R88" s="1"/>
      <c r="S88" s="1"/>
      <c r="T88" s="1"/>
      <c r="U88" s="1"/>
      <c r="V88" s="1"/>
    </row>
    <row r="89" spans="1:22" s="28" customFormat="1" ht="33.75" customHeight="1" x14ac:dyDescent="0.7">
      <c r="A89" s="36">
        <v>77</v>
      </c>
      <c r="B89" s="34"/>
      <c r="C89" s="84" t="s">
        <v>134</v>
      </c>
      <c r="D89" s="8">
        <v>13990</v>
      </c>
      <c r="E89" s="87" t="s">
        <v>135</v>
      </c>
      <c r="F89" s="85">
        <v>3</v>
      </c>
      <c r="G89" s="80" t="s">
        <v>123</v>
      </c>
      <c r="H89" s="59"/>
      <c r="I89" s="59" t="s">
        <v>33</v>
      </c>
      <c r="J89" s="60" t="s">
        <v>35</v>
      </c>
      <c r="K89" s="86"/>
      <c r="N89" s="1"/>
      <c r="O89" s="1"/>
      <c r="P89" s="1"/>
      <c r="Q89" s="1"/>
      <c r="R89" s="1"/>
      <c r="S89" s="1"/>
      <c r="T89" s="1"/>
      <c r="U89" s="1"/>
      <c r="V89" s="1"/>
    </row>
    <row r="90" spans="1:22" s="28" customFormat="1" ht="33.75" customHeight="1" thickBot="1" x14ac:dyDescent="0.75">
      <c r="A90" s="36">
        <v>78</v>
      </c>
      <c r="B90" s="34"/>
      <c r="C90" s="84" t="s">
        <v>136</v>
      </c>
      <c r="D90" s="8">
        <v>12047</v>
      </c>
      <c r="E90" s="87" t="s">
        <v>137</v>
      </c>
      <c r="F90" s="85">
        <v>0.5</v>
      </c>
      <c r="G90" s="80" t="s">
        <v>123</v>
      </c>
      <c r="H90" s="59"/>
      <c r="I90" s="59" t="s">
        <v>33</v>
      </c>
      <c r="J90" s="60" t="s">
        <v>35</v>
      </c>
      <c r="K90" s="86"/>
      <c r="N90" s="1"/>
      <c r="O90" s="1"/>
      <c r="P90" s="1"/>
      <c r="Q90" s="1"/>
      <c r="R90" s="1"/>
      <c r="S90" s="1"/>
      <c r="T90" s="1"/>
      <c r="U90" s="1"/>
      <c r="V90" s="1"/>
    </row>
    <row r="91" spans="1:22" s="28" customFormat="1" ht="22.2" thickBot="1" x14ac:dyDescent="0.75">
      <c r="A91" s="111"/>
      <c r="B91" s="112"/>
      <c r="C91" s="401" t="s">
        <v>138</v>
      </c>
      <c r="D91" s="400"/>
      <c r="E91" s="402"/>
      <c r="F91" s="403">
        <f>SUM(F83:F90)</f>
        <v>9.6</v>
      </c>
      <c r="G91" s="127"/>
      <c r="H91" s="128"/>
      <c r="I91" s="117"/>
      <c r="J91" s="129"/>
      <c r="K91" s="130"/>
      <c r="N91" s="1"/>
      <c r="O91" s="1"/>
      <c r="P91" s="1"/>
      <c r="Q91" s="1"/>
      <c r="R91" s="1"/>
      <c r="S91" s="1"/>
      <c r="T91" s="1"/>
      <c r="U91" s="1"/>
      <c r="V91" s="1"/>
    </row>
    <row r="92" spans="1:22" s="28" customFormat="1" x14ac:dyDescent="0.7">
      <c r="A92" s="1"/>
      <c r="B92" s="110"/>
      <c r="C92" s="458" t="s">
        <v>1054</v>
      </c>
      <c r="D92" s="459"/>
      <c r="E92" s="460"/>
      <c r="F92" s="433">
        <f>F91+F82+F67+F61+F59+F57+F44+F41</f>
        <v>2087.3910000000001</v>
      </c>
      <c r="G92" s="1"/>
      <c r="H92" s="26"/>
      <c r="N92" s="1"/>
      <c r="O92" s="1"/>
      <c r="P92" s="1"/>
      <c r="Q92" s="1"/>
      <c r="R92" s="1"/>
      <c r="S92" s="1"/>
      <c r="T92" s="1"/>
      <c r="U92" s="1"/>
      <c r="V92" s="1"/>
    </row>
    <row r="93" spans="1:22" s="28" customFormat="1" x14ac:dyDescent="0.7">
      <c r="A93" s="1"/>
      <c r="B93" s="110"/>
      <c r="C93" s="47"/>
      <c r="D93" s="26"/>
      <c r="G93" s="1"/>
      <c r="H93" s="26"/>
      <c r="N93" s="1"/>
      <c r="O93" s="1"/>
      <c r="P93" s="1"/>
      <c r="Q93" s="1"/>
      <c r="R93" s="1"/>
      <c r="S93" s="1"/>
      <c r="T93" s="1"/>
      <c r="U93" s="1"/>
      <c r="V93" s="1"/>
    </row>
    <row r="94" spans="1:22" s="28" customFormat="1" x14ac:dyDescent="0.7">
      <c r="A94" s="1"/>
      <c r="B94" s="110"/>
      <c r="C94" s="47"/>
      <c r="D94" s="26"/>
      <c r="G94" s="1"/>
      <c r="H94" s="26"/>
      <c r="N94" s="1"/>
      <c r="O94" s="1"/>
      <c r="P94" s="1"/>
      <c r="Q94" s="1"/>
      <c r="R94" s="1"/>
      <c r="S94" s="1"/>
      <c r="T94" s="1"/>
      <c r="U94" s="1"/>
      <c r="V94" s="1"/>
    </row>
    <row r="95" spans="1:22" s="28" customFormat="1" x14ac:dyDescent="0.7">
      <c r="A95" s="1"/>
      <c r="B95" s="110"/>
      <c r="C95" s="47"/>
      <c r="D95" s="26"/>
      <c r="G95" s="1"/>
      <c r="H95" s="26"/>
      <c r="N95" s="1"/>
      <c r="O95" s="1"/>
      <c r="P95" s="1"/>
      <c r="Q95" s="1"/>
      <c r="R95" s="1"/>
      <c r="S95" s="1"/>
      <c r="T95" s="1"/>
      <c r="U95" s="1"/>
      <c r="V95" s="1"/>
    </row>
    <row r="146" spans="1:22" s="28" customFormat="1" x14ac:dyDescent="0.7">
      <c r="A146" s="1"/>
      <c r="B146" s="110"/>
      <c r="C146" s="47"/>
      <c r="D146" s="47"/>
      <c r="E146" s="26"/>
      <c r="H146" s="1"/>
      <c r="I146" s="26"/>
      <c r="K146" s="90"/>
      <c r="N146" s="1"/>
      <c r="O146" s="1"/>
      <c r="P146" s="1"/>
      <c r="Q146" s="1"/>
      <c r="R146" s="1"/>
      <c r="S146" s="1"/>
      <c r="T146" s="1"/>
      <c r="U146" s="1"/>
      <c r="V146" s="1"/>
    </row>
  </sheetData>
  <mergeCells count="10">
    <mergeCell ref="C92:E92"/>
    <mergeCell ref="J4:J5"/>
    <mergeCell ref="K4:K5"/>
    <mergeCell ref="B45:B56"/>
    <mergeCell ref="E4:E5"/>
    <mergeCell ref="I4:I5"/>
    <mergeCell ref="D4:D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12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AED5-E857-482F-8984-9E38CAAD9297}">
  <dimension ref="A1:J133"/>
  <sheetViews>
    <sheetView rightToLeft="1" topLeftCell="A122" zoomScale="70" zoomScaleNormal="70" workbookViewId="0">
      <selection activeCell="F130" sqref="F130:F131"/>
    </sheetView>
  </sheetViews>
  <sheetFormatPr defaultColWidth="8.88671875" defaultRowHeight="21.6" x14ac:dyDescent="0.7"/>
  <cols>
    <col min="1" max="1" width="4.6640625" style="1" customWidth="1"/>
    <col min="2" max="2" width="13.6640625" style="1" bestFit="1" customWidth="1"/>
    <col min="3" max="3" width="89.6640625" style="1" customWidth="1"/>
    <col min="4" max="4" width="13.6640625" style="1" bestFit="1" customWidth="1"/>
    <col min="5" max="5" width="27.44140625" style="1" customWidth="1"/>
    <col min="6" max="6" width="13.44140625" style="1" customWidth="1"/>
    <col min="7" max="7" width="17.88671875" style="1" bestFit="1" customWidth="1"/>
    <col min="8" max="8" width="11.109375" style="1" customWidth="1"/>
    <col min="9" max="9" width="20.44140625" style="1" customWidth="1"/>
    <col min="10" max="10" width="24.33203125" style="1" customWidth="1"/>
    <col min="11" max="16384" width="8.88671875" style="1"/>
  </cols>
  <sheetData>
    <row r="1" spans="1:10" x14ac:dyDescent="0.7">
      <c r="A1" s="451" t="s">
        <v>0</v>
      </c>
      <c r="B1" s="451" t="s">
        <v>245</v>
      </c>
      <c r="C1" s="451" t="s">
        <v>4</v>
      </c>
      <c r="D1" s="451" t="s">
        <v>46</v>
      </c>
      <c r="E1" s="451" t="s">
        <v>5</v>
      </c>
      <c r="F1" s="454" t="s">
        <v>340</v>
      </c>
      <c r="G1" s="456" t="s">
        <v>2</v>
      </c>
      <c r="H1" s="451" t="s">
        <v>6</v>
      </c>
      <c r="I1" s="451" t="s">
        <v>7</v>
      </c>
      <c r="J1" s="451" t="s">
        <v>8</v>
      </c>
    </row>
    <row r="2" spans="1:10" x14ac:dyDescent="0.7">
      <c r="A2" s="453"/>
      <c r="B2" s="453"/>
      <c r="C2" s="453"/>
      <c r="D2" s="453"/>
      <c r="E2" s="453"/>
      <c r="F2" s="491"/>
      <c r="G2" s="490"/>
      <c r="H2" s="453"/>
      <c r="I2" s="453"/>
      <c r="J2" s="453"/>
    </row>
    <row r="3" spans="1:10" ht="27" x14ac:dyDescent="0.7">
      <c r="A3" s="163">
        <v>1</v>
      </c>
      <c r="B3" s="489" t="s">
        <v>306</v>
      </c>
      <c r="C3" s="154" t="s">
        <v>298</v>
      </c>
      <c r="D3" s="154">
        <v>75520</v>
      </c>
      <c r="E3" s="154" t="s">
        <v>299</v>
      </c>
      <c r="F3" s="157">
        <v>5</v>
      </c>
      <c r="G3" s="154" t="s">
        <v>300</v>
      </c>
      <c r="H3" s="154" t="s">
        <v>174</v>
      </c>
      <c r="I3" s="154"/>
      <c r="J3" s="154"/>
    </row>
    <row r="4" spans="1:10" ht="54" x14ac:dyDescent="0.7">
      <c r="A4" s="163">
        <v>2</v>
      </c>
      <c r="B4" s="489"/>
      <c r="C4" s="154" t="s">
        <v>298</v>
      </c>
      <c r="D4" s="154">
        <v>99179</v>
      </c>
      <c r="E4" s="154" t="s">
        <v>266</v>
      </c>
      <c r="F4" s="157">
        <v>50</v>
      </c>
      <c r="G4" s="154" t="s">
        <v>300</v>
      </c>
      <c r="H4" s="154" t="s">
        <v>174</v>
      </c>
      <c r="I4" s="154" t="s">
        <v>301</v>
      </c>
      <c r="J4" s="154" t="s">
        <v>302</v>
      </c>
    </row>
    <row r="5" spans="1:10" ht="54" x14ac:dyDescent="0.7">
      <c r="A5" s="163">
        <v>3</v>
      </c>
      <c r="B5" s="489"/>
      <c r="C5" s="154" t="s">
        <v>303</v>
      </c>
      <c r="D5" s="154">
        <v>7706</v>
      </c>
      <c r="E5" s="154" t="s">
        <v>254</v>
      </c>
      <c r="F5" s="157">
        <v>24</v>
      </c>
      <c r="G5" s="154" t="s">
        <v>304</v>
      </c>
      <c r="H5" s="154" t="s">
        <v>174</v>
      </c>
      <c r="I5" s="154" t="s">
        <v>305</v>
      </c>
      <c r="J5" s="154" t="s">
        <v>291</v>
      </c>
    </row>
    <row r="6" spans="1:10" ht="27" x14ac:dyDescent="0.85">
      <c r="A6" s="473" t="s">
        <v>307</v>
      </c>
      <c r="B6" s="473"/>
      <c r="C6" s="473"/>
      <c r="D6" s="473"/>
      <c r="E6" s="473"/>
      <c r="F6" s="162">
        <f>SUM(F3:F5)</f>
        <v>79</v>
      </c>
      <c r="G6" s="16"/>
      <c r="H6" s="16"/>
      <c r="I6" s="16"/>
      <c r="J6" s="16"/>
    </row>
    <row r="7" spans="1:10" ht="27" x14ac:dyDescent="0.7">
      <c r="A7" s="163">
        <v>1</v>
      </c>
      <c r="B7" s="489" t="s">
        <v>296</v>
      </c>
      <c r="C7" s="154" t="s">
        <v>293</v>
      </c>
      <c r="D7" s="154">
        <v>415438</v>
      </c>
      <c r="E7" s="154" t="s">
        <v>289</v>
      </c>
      <c r="F7" s="157">
        <v>2</v>
      </c>
      <c r="G7" s="154" t="s">
        <v>147</v>
      </c>
      <c r="H7" s="154" t="s">
        <v>174</v>
      </c>
      <c r="I7" s="154"/>
      <c r="J7" s="154"/>
    </row>
    <row r="8" spans="1:10" ht="27" x14ac:dyDescent="0.7">
      <c r="A8" s="163">
        <v>2</v>
      </c>
      <c r="B8" s="489"/>
      <c r="C8" s="154" t="s">
        <v>294</v>
      </c>
      <c r="D8" s="154">
        <v>415438</v>
      </c>
      <c r="E8" s="154" t="s">
        <v>295</v>
      </c>
      <c r="F8" s="157">
        <v>60</v>
      </c>
      <c r="G8" s="154" t="s">
        <v>147</v>
      </c>
      <c r="H8" s="154" t="s">
        <v>174</v>
      </c>
      <c r="I8" s="154"/>
      <c r="J8" s="154"/>
    </row>
    <row r="9" spans="1:10" ht="27" x14ac:dyDescent="0.85">
      <c r="A9" s="473" t="s">
        <v>297</v>
      </c>
      <c r="B9" s="473"/>
      <c r="C9" s="473"/>
      <c r="D9" s="473"/>
      <c r="E9" s="473"/>
      <c r="F9" s="162">
        <f>SUM(F7:F8)</f>
        <v>62</v>
      </c>
      <c r="G9" s="16"/>
      <c r="H9" s="16"/>
      <c r="I9" s="16"/>
      <c r="J9" s="16"/>
    </row>
    <row r="10" spans="1:10" ht="54" x14ac:dyDescent="0.7">
      <c r="A10" s="163">
        <v>1</v>
      </c>
      <c r="B10" s="475" t="s">
        <v>401</v>
      </c>
      <c r="C10" s="154" t="s">
        <v>397</v>
      </c>
      <c r="D10" s="154">
        <v>89599</v>
      </c>
      <c r="E10" s="154" t="s">
        <v>336</v>
      </c>
      <c r="F10" s="157">
        <v>1</v>
      </c>
      <c r="G10" s="154" t="s">
        <v>300</v>
      </c>
      <c r="H10" s="154"/>
      <c r="I10" s="154" t="s">
        <v>354</v>
      </c>
      <c r="J10" s="154" t="s">
        <v>345</v>
      </c>
    </row>
    <row r="11" spans="1:10" ht="27" x14ac:dyDescent="0.7">
      <c r="A11" s="163">
        <v>2</v>
      </c>
      <c r="B11" s="476"/>
      <c r="C11" s="154" t="s">
        <v>398</v>
      </c>
      <c r="D11" s="154">
        <v>116838</v>
      </c>
      <c r="E11" s="154" t="s">
        <v>366</v>
      </c>
      <c r="F11" s="157">
        <v>0.5</v>
      </c>
      <c r="G11" s="154" t="s">
        <v>300</v>
      </c>
      <c r="H11" s="154"/>
      <c r="I11" s="154" t="s">
        <v>35</v>
      </c>
      <c r="J11" s="154" t="s">
        <v>399</v>
      </c>
    </row>
    <row r="12" spans="1:10" ht="27" x14ac:dyDescent="0.7">
      <c r="A12" s="163">
        <v>3</v>
      </c>
      <c r="B12" s="477"/>
      <c r="C12" s="154" t="s">
        <v>400</v>
      </c>
      <c r="D12" s="154">
        <v>116838</v>
      </c>
      <c r="E12" s="154" t="s">
        <v>321</v>
      </c>
      <c r="F12" s="157">
        <v>3</v>
      </c>
      <c r="G12" s="154" t="s">
        <v>300</v>
      </c>
      <c r="H12" s="154"/>
      <c r="I12" s="154"/>
      <c r="J12" s="154"/>
    </row>
    <row r="13" spans="1:10" ht="27" x14ac:dyDescent="0.85">
      <c r="A13" s="473" t="s">
        <v>402</v>
      </c>
      <c r="B13" s="473"/>
      <c r="C13" s="473"/>
      <c r="D13" s="473"/>
      <c r="E13" s="473"/>
      <c r="F13" s="167">
        <f>SUM(F10:F12)</f>
        <v>4.5</v>
      </c>
      <c r="G13" s="161"/>
      <c r="H13" s="161"/>
      <c r="I13" s="161"/>
      <c r="J13" s="161"/>
    </row>
    <row r="14" spans="1:10" ht="54" x14ac:dyDescent="0.7">
      <c r="A14" s="163">
        <v>1</v>
      </c>
      <c r="B14" s="487" t="s">
        <v>110</v>
      </c>
      <c r="C14" s="154" t="s">
        <v>341</v>
      </c>
      <c r="D14" s="154">
        <v>17795</v>
      </c>
      <c r="E14" s="154" t="s">
        <v>342</v>
      </c>
      <c r="F14" s="157">
        <v>9.5</v>
      </c>
      <c r="G14" s="154" t="s">
        <v>343</v>
      </c>
      <c r="H14" s="154"/>
      <c r="I14" s="154" t="s">
        <v>344</v>
      </c>
      <c r="J14" s="154" t="s">
        <v>345</v>
      </c>
    </row>
    <row r="15" spans="1:10" ht="54" x14ac:dyDescent="0.7">
      <c r="A15" s="1">
        <v>2</v>
      </c>
      <c r="B15" s="488"/>
      <c r="C15" s="154" t="s">
        <v>346</v>
      </c>
      <c r="D15" s="154">
        <v>27256</v>
      </c>
      <c r="E15" s="154" t="s">
        <v>347</v>
      </c>
      <c r="F15" s="157">
        <v>5.5</v>
      </c>
      <c r="G15" s="154" t="s">
        <v>343</v>
      </c>
      <c r="H15" s="154"/>
      <c r="I15" s="154" t="s">
        <v>344</v>
      </c>
      <c r="J15" s="154" t="s">
        <v>345</v>
      </c>
    </row>
    <row r="16" spans="1:10" ht="54" x14ac:dyDescent="0.7">
      <c r="A16" s="163">
        <v>3</v>
      </c>
      <c r="B16" s="488"/>
      <c r="C16" s="154" t="s">
        <v>348</v>
      </c>
      <c r="D16" s="154">
        <v>13439</v>
      </c>
      <c r="E16" s="154" t="s">
        <v>349</v>
      </c>
      <c r="F16" s="157">
        <v>12</v>
      </c>
      <c r="G16" s="154" t="s">
        <v>343</v>
      </c>
      <c r="H16" s="154"/>
      <c r="I16" s="154" t="s">
        <v>350</v>
      </c>
      <c r="J16" s="154" t="s">
        <v>345</v>
      </c>
    </row>
    <row r="17" spans="1:10" ht="54" x14ac:dyDescent="0.7">
      <c r="A17" s="1">
        <v>4</v>
      </c>
      <c r="B17" s="488"/>
      <c r="C17" s="154" t="s">
        <v>351</v>
      </c>
      <c r="D17" s="154">
        <v>15023</v>
      </c>
      <c r="E17" s="154" t="s">
        <v>264</v>
      </c>
      <c r="F17" s="157">
        <v>5.5</v>
      </c>
      <c r="G17" s="154" t="s">
        <v>343</v>
      </c>
      <c r="H17" s="154"/>
      <c r="I17" s="154" t="s">
        <v>350</v>
      </c>
      <c r="J17" s="154" t="s">
        <v>345</v>
      </c>
    </row>
    <row r="18" spans="1:10" ht="54" x14ac:dyDescent="0.7">
      <c r="A18" s="163">
        <v>5</v>
      </c>
      <c r="B18" s="488"/>
      <c r="C18" s="154" t="s">
        <v>352</v>
      </c>
      <c r="D18" s="154">
        <v>19548</v>
      </c>
      <c r="E18" s="154" t="s">
        <v>353</v>
      </c>
      <c r="F18" s="157">
        <v>5.5</v>
      </c>
      <c r="G18" s="154" t="s">
        <v>343</v>
      </c>
      <c r="H18" s="154"/>
      <c r="I18" s="154" t="s">
        <v>354</v>
      </c>
      <c r="J18" s="154" t="s">
        <v>345</v>
      </c>
    </row>
    <row r="19" spans="1:10" ht="54" x14ac:dyDescent="0.7">
      <c r="A19" s="1">
        <v>6</v>
      </c>
      <c r="B19" s="488"/>
      <c r="C19" s="154" t="s">
        <v>355</v>
      </c>
      <c r="D19" s="154">
        <v>34757</v>
      </c>
      <c r="E19" s="154" t="s">
        <v>289</v>
      </c>
      <c r="F19" s="157">
        <v>5.5</v>
      </c>
      <c r="G19" s="154" t="s">
        <v>343</v>
      </c>
      <c r="H19" s="154"/>
      <c r="I19" s="154" t="s">
        <v>350</v>
      </c>
      <c r="J19" s="154" t="s">
        <v>345</v>
      </c>
    </row>
    <row r="20" spans="1:10" ht="54" x14ac:dyDescent="0.7">
      <c r="A20" s="163">
        <v>7</v>
      </c>
      <c r="B20" s="488"/>
      <c r="C20" s="154" t="s">
        <v>356</v>
      </c>
      <c r="D20" s="154">
        <v>116383</v>
      </c>
      <c r="E20" s="154" t="s">
        <v>283</v>
      </c>
      <c r="F20" s="157">
        <v>5.5</v>
      </c>
      <c r="G20" s="154" t="s">
        <v>343</v>
      </c>
      <c r="H20" s="154"/>
      <c r="I20" s="154" t="s">
        <v>350</v>
      </c>
      <c r="J20" s="154" t="s">
        <v>345</v>
      </c>
    </row>
    <row r="21" spans="1:10" ht="54" x14ac:dyDescent="0.7">
      <c r="A21" s="1">
        <v>8</v>
      </c>
      <c r="B21" s="488"/>
      <c r="C21" s="154" t="s">
        <v>357</v>
      </c>
      <c r="D21" s="154">
        <v>15023</v>
      </c>
      <c r="E21" s="154" t="s">
        <v>358</v>
      </c>
      <c r="F21" s="157">
        <v>5.5</v>
      </c>
      <c r="G21" s="154" t="s">
        <v>343</v>
      </c>
      <c r="H21" s="154"/>
      <c r="I21" s="154" t="s">
        <v>354</v>
      </c>
      <c r="J21" s="154" t="s">
        <v>345</v>
      </c>
    </row>
    <row r="22" spans="1:10" ht="54" x14ac:dyDescent="0.7">
      <c r="A22" s="163">
        <v>9</v>
      </c>
      <c r="B22" s="488"/>
      <c r="C22" s="154" t="s">
        <v>359</v>
      </c>
      <c r="D22" s="154">
        <v>14402</v>
      </c>
      <c r="E22" s="154" t="s">
        <v>360</v>
      </c>
      <c r="F22" s="157">
        <v>5.5</v>
      </c>
      <c r="G22" s="154" t="s">
        <v>343</v>
      </c>
      <c r="H22" s="154"/>
      <c r="I22" s="154" t="s">
        <v>350</v>
      </c>
      <c r="J22" s="154" t="s">
        <v>345</v>
      </c>
    </row>
    <row r="23" spans="1:10" ht="54" x14ac:dyDescent="0.7">
      <c r="A23" s="1">
        <v>10</v>
      </c>
      <c r="B23" s="488"/>
      <c r="C23" s="154" t="s">
        <v>361</v>
      </c>
      <c r="D23" s="154">
        <v>17795</v>
      </c>
      <c r="E23" s="154" t="s">
        <v>362</v>
      </c>
      <c r="F23" s="157">
        <v>3</v>
      </c>
      <c r="G23" s="154" t="s">
        <v>343</v>
      </c>
      <c r="H23" s="154"/>
      <c r="I23" s="154" t="s">
        <v>350</v>
      </c>
      <c r="J23" s="154" t="s">
        <v>345</v>
      </c>
    </row>
    <row r="24" spans="1:10" ht="27" x14ac:dyDescent="0.7">
      <c r="A24" s="163">
        <v>11</v>
      </c>
      <c r="B24" s="488"/>
      <c r="C24" s="154" t="s">
        <v>363</v>
      </c>
      <c r="D24" s="154">
        <v>21127</v>
      </c>
      <c r="E24" s="154" t="s">
        <v>255</v>
      </c>
      <c r="F24" s="157">
        <v>5</v>
      </c>
      <c r="G24" s="154" t="s">
        <v>343</v>
      </c>
      <c r="H24" s="154"/>
      <c r="I24" s="154" t="s">
        <v>364</v>
      </c>
      <c r="J24" s="154"/>
    </row>
    <row r="25" spans="1:10" ht="54" x14ac:dyDescent="0.7">
      <c r="A25" s="1">
        <v>12</v>
      </c>
      <c r="B25" s="488"/>
      <c r="C25" s="154" t="s">
        <v>365</v>
      </c>
      <c r="D25" s="154">
        <v>116383</v>
      </c>
      <c r="E25" s="154" t="s">
        <v>366</v>
      </c>
      <c r="F25" s="157">
        <v>5</v>
      </c>
      <c r="G25" s="154" t="s">
        <v>343</v>
      </c>
      <c r="H25" s="154"/>
      <c r="I25" s="154" t="s">
        <v>350</v>
      </c>
      <c r="J25" s="154" t="s">
        <v>345</v>
      </c>
    </row>
    <row r="26" spans="1:10" ht="54" x14ac:dyDescent="0.7">
      <c r="A26" s="166">
        <v>13</v>
      </c>
      <c r="B26" s="488"/>
      <c r="C26" s="160" t="s">
        <v>367</v>
      </c>
      <c r="D26" s="160">
        <v>21127</v>
      </c>
      <c r="E26" s="160" t="s">
        <v>255</v>
      </c>
      <c r="F26" s="157">
        <v>10</v>
      </c>
      <c r="G26" s="154" t="s">
        <v>343</v>
      </c>
      <c r="H26" s="154"/>
      <c r="I26" s="154" t="s">
        <v>354</v>
      </c>
      <c r="J26" s="154" t="s">
        <v>345</v>
      </c>
    </row>
    <row r="27" spans="1:10" ht="27" x14ac:dyDescent="0.85">
      <c r="A27" s="473" t="s">
        <v>368</v>
      </c>
      <c r="B27" s="473"/>
      <c r="C27" s="473"/>
      <c r="D27" s="473"/>
      <c r="E27" s="473"/>
      <c r="F27" s="167">
        <f>SUM(F14:F26)</f>
        <v>83</v>
      </c>
      <c r="G27" s="16"/>
      <c r="H27" s="16"/>
      <c r="I27" s="16"/>
      <c r="J27" s="16"/>
    </row>
    <row r="28" spans="1:10" ht="54" x14ac:dyDescent="0.7">
      <c r="A28" s="163">
        <v>1</v>
      </c>
      <c r="B28" s="484" t="s">
        <v>339</v>
      </c>
      <c r="C28" s="154" t="s">
        <v>324</v>
      </c>
      <c r="D28" s="154">
        <v>415438</v>
      </c>
      <c r="E28" s="154" t="s">
        <v>295</v>
      </c>
      <c r="F28" s="157">
        <v>3.5550000000000002</v>
      </c>
      <c r="G28" s="154" t="s">
        <v>300</v>
      </c>
      <c r="H28" s="154"/>
      <c r="I28" s="154" t="s">
        <v>325</v>
      </c>
      <c r="J28" s="154"/>
    </row>
    <row r="29" spans="1:10" ht="27" x14ac:dyDescent="0.7">
      <c r="A29" s="163">
        <v>2</v>
      </c>
      <c r="B29" s="485"/>
      <c r="C29" s="154" t="s">
        <v>326</v>
      </c>
      <c r="D29" s="154">
        <v>10661</v>
      </c>
      <c r="E29" s="154" t="s">
        <v>327</v>
      </c>
      <c r="F29" s="157">
        <v>0.35</v>
      </c>
      <c r="G29" s="154" t="s">
        <v>300</v>
      </c>
      <c r="H29" s="154"/>
      <c r="I29" s="154"/>
      <c r="J29" s="154"/>
    </row>
    <row r="30" spans="1:10" ht="27" x14ac:dyDescent="0.7">
      <c r="A30" s="163">
        <v>3</v>
      </c>
      <c r="B30" s="485"/>
      <c r="C30" s="154" t="s">
        <v>328</v>
      </c>
      <c r="D30" s="154">
        <v>34757</v>
      </c>
      <c r="E30" s="154" t="s">
        <v>289</v>
      </c>
      <c r="F30" s="157">
        <v>20</v>
      </c>
      <c r="G30" s="154" t="s">
        <v>300</v>
      </c>
      <c r="H30" s="154"/>
      <c r="I30" s="154"/>
      <c r="J30" s="154"/>
    </row>
    <row r="31" spans="1:10" ht="27" x14ac:dyDescent="0.7">
      <c r="A31" s="163">
        <v>4</v>
      </c>
      <c r="B31" s="485"/>
      <c r="C31" s="154" t="s">
        <v>329</v>
      </c>
      <c r="D31" s="154">
        <v>34757</v>
      </c>
      <c r="E31" s="154" t="s">
        <v>289</v>
      </c>
      <c r="F31" s="157">
        <v>1</v>
      </c>
      <c r="G31" s="154" t="s">
        <v>300</v>
      </c>
      <c r="H31" s="154"/>
      <c r="I31" s="154"/>
      <c r="J31" s="154"/>
    </row>
    <row r="32" spans="1:10" ht="27" x14ac:dyDescent="0.7">
      <c r="A32" s="163">
        <v>5</v>
      </c>
      <c r="B32" s="485"/>
      <c r="C32" s="154" t="s">
        <v>330</v>
      </c>
      <c r="D32" s="154">
        <v>34757</v>
      </c>
      <c r="E32" s="154" t="s">
        <v>289</v>
      </c>
      <c r="F32" s="157">
        <v>0.5</v>
      </c>
      <c r="G32" s="154" t="s">
        <v>300</v>
      </c>
      <c r="H32" s="154"/>
      <c r="I32" s="154"/>
      <c r="J32" s="154"/>
    </row>
    <row r="33" spans="1:10" ht="27" x14ac:dyDescent="0.7">
      <c r="A33" s="163">
        <v>6</v>
      </c>
      <c r="B33" s="485"/>
      <c r="C33" s="154" t="s">
        <v>331</v>
      </c>
      <c r="D33" s="154">
        <v>34757</v>
      </c>
      <c r="E33" s="154" t="s">
        <v>289</v>
      </c>
      <c r="F33" s="157">
        <v>4.5</v>
      </c>
      <c r="G33" s="154" t="s">
        <v>300</v>
      </c>
      <c r="H33" s="154"/>
      <c r="I33" s="154"/>
      <c r="J33" s="154"/>
    </row>
    <row r="34" spans="1:10" ht="27" x14ac:dyDescent="0.7">
      <c r="A34" s="163">
        <v>7</v>
      </c>
      <c r="B34" s="485"/>
      <c r="C34" s="154" t="s">
        <v>332</v>
      </c>
      <c r="D34" s="154">
        <v>39526</v>
      </c>
      <c r="E34" s="154" t="s">
        <v>321</v>
      </c>
      <c r="F34" s="157">
        <v>0.5</v>
      </c>
      <c r="G34" s="154" t="s">
        <v>300</v>
      </c>
      <c r="H34" s="154"/>
      <c r="I34" s="154"/>
      <c r="J34" s="154"/>
    </row>
    <row r="35" spans="1:10" ht="27" x14ac:dyDescent="0.7">
      <c r="A35" s="163">
        <v>8</v>
      </c>
      <c r="B35" s="485"/>
      <c r="C35" s="154" t="s">
        <v>333</v>
      </c>
      <c r="D35" s="154">
        <v>116383</v>
      </c>
      <c r="E35" s="154" t="s">
        <v>283</v>
      </c>
      <c r="F35" s="157">
        <v>1</v>
      </c>
      <c r="G35" s="154" t="s">
        <v>300</v>
      </c>
      <c r="H35" s="154"/>
      <c r="I35" s="154"/>
      <c r="J35" s="154"/>
    </row>
    <row r="36" spans="1:10" ht="27" x14ac:dyDescent="0.7">
      <c r="A36" s="163">
        <v>9</v>
      </c>
      <c r="B36" s="485"/>
      <c r="C36" s="154" t="s">
        <v>334</v>
      </c>
      <c r="D36" s="154">
        <v>116838</v>
      </c>
      <c r="E36" s="154" t="s">
        <v>283</v>
      </c>
      <c r="F36" s="157">
        <v>15</v>
      </c>
      <c r="G36" s="154" t="s">
        <v>300</v>
      </c>
      <c r="H36" s="154"/>
      <c r="I36" s="154"/>
      <c r="J36" s="154"/>
    </row>
    <row r="37" spans="1:10" ht="27" x14ac:dyDescent="0.7">
      <c r="A37" s="163">
        <v>10</v>
      </c>
      <c r="B37" s="485"/>
      <c r="C37" s="154" t="s">
        <v>335</v>
      </c>
      <c r="D37" s="154">
        <v>89599</v>
      </c>
      <c r="E37" s="154" t="s">
        <v>336</v>
      </c>
      <c r="F37" s="157">
        <v>15</v>
      </c>
      <c r="G37" s="154" t="s">
        <v>300</v>
      </c>
      <c r="H37" s="154"/>
      <c r="I37" s="154"/>
      <c r="J37" s="154"/>
    </row>
    <row r="38" spans="1:10" ht="27" x14ac:dyDescent="0.7">
      <c r="A38" s="163">
        <v>11</v>
      </c>
      <c r="B38" s="485"/>
      <c r="C38" s="154" t="s">
        <v>337</v>
      </c>
      <c r="D38" s="154">
        <v>75520</v>
      </c>
      <c r="E38" s="154" t="s">
        <v>285</v>
      </c>
      <c r="F38" s="157">
        <v>3</v>
      </c>
      <c r="G38" s="154" t="s">
        <v>300</v>
      </c>
      <c r="H38" s="154"/>
      <c r="I38" s="154"/>
      <c r="J38" s="154"/>
    </row>
    <row r="39" spans="1:10" ht="27" x14ac:dyDescent="0.7">
      <c r="A39" s="163">
        <v>12</v>
      </c>
      <c r="B39" s="486"/>
      <c r="C39" s="154" t="s">
        <v>338</v>
      </c>
      <c r="D39" s="154">
        <v>89599</v>
      </c>
      <c r="E39" s="154" t="s">
        <v>336</v>
      </c>
      <c r="F39" s="157">
        <v>4</v>
      </c>
      <c r="G39" s="154" t="s">
        <v>300</v>
      </c>
      <c r="H39" s="154"/>
      <c r="I39" s="154"/>
      <c r="J39" s="154"/>
    </row>
    <row r="40" spans="1:10" ht="27" x14ac:dyDescent="0.85">
      <c r="A40" s="473" t="s">
        <v>323</v>
      </c>
      <c r="B40" s="473"/>
      <c r="C40" s="473"/>
      <c r="D40" s="473"/>
      <c r="E40" s="473"/>
      <c r="F40" s="167">
        <f>SUM(F28:F39)</f>
        <v>68.405000000000001</v>
      </c>
      <c r="G40" s="165"/>
      <c r="H40" s="165"/>
      <c r="I40" s="165"/>
      <c r="J40" s="165"/>
    </row>
    <row r="41" spans="1:10" ht="27" x14ac:dyDescent="0.7">
      <c r="A41" s="1">
        <v>1</v>
      </c>
      <c r="B41" s="478" t="s">
        <v>436</v>
      </c>
      <c r="C41" s="154" t="s">
        <v>410</v>
      </c>
      <c r="D41" s="154">
        <v>34757</v>
      </c>
      <c r="E41" s="154" t="s">
        <v>289</v>
      </c>
      <c r="F41" s="157">
        <v>80</v>
      </c>
      <c r="G41" s="154" t="s">
        <v>300</v>
      </c>
      <c r="H41" s="163"/>
      <c r="I41" s="163"/>
      <c r="J41" s="163"/>
    </row>
    <row r="42" spans="1:10" ht="54" x14ac:dyDescent="0.7">
      <c r="A42" s="1">
        <v>2</v>
      </c>
      <c r="B42" s="478"/>
      <c r="C42" s="154" t="s">
        <v>411</v>
      </c>
      <c r="D42" s="154">
        <v>34757</v>
      </c>
      <c r="E42" s="154" t="s">
        <v>412</v>
      </c>
      <c r="F42" s="157">
        <v>15</v>
      </c>
      <c r="G42" s="154" t="s">
        <v>300</v>
      </c>
      <c r="H42" s="163"/>
      <c r="I42" s="163"/>
      <c r="J42" s="163"/>
    </row>
    <row r="43" spans="1:10" ht="27" x14ac:dyDescent="0.7">
      <c r="A43" s="1">
        <v>3</v>
      </c>
      <c r="B43" s="478"/>
      <c r="C43" s="154" t="s">
        <v>413</v>
      </c>
      <c r="D43" s="154">
        <v>99719</v>
      </c>
      <c r="E43" s="154" t="s">
        <v>266</v>
      </c>
      <c r="F43" s="157">
        <v>5</v>
      </c>
      <c r="G43" s="154" t="s">
        <v>300</v>
      </c>
      <c r="H43" s="163"/>
      <c r="I43" s="163"/>
      <c r="J43" s="163"/>
    </row>
    <row r="44" spans="1:10" ht="27" x14ac:dyDescent="0.7">
      <c r="A44" s="1">
        <v>4</v>
      </c>
      <c r="B44" s="478"/>
      <c r="C44" s="154" t="s">
        <v>414</v>
      </c>
      <c r="D44" s="154">
        <v>99719</v>
      </c>
      <c r="E44" s="154" t="s">
        <v>266</v>
      </c>
      <c r="F44" s="157">
        <v>5</v>
      </c>
      <c r="G44" s="154" t="s">
        <v>300</v>
      </c>
      <c r="H44" s="163"/>
      <c r="I44" s="163"/>
      <c r="J44" s="163"/>
    </row>
    <row r="45" spans="1:10" ht="27" x14ac:dyDescent="0.7">
      <c r="A45" s="1">
        <v>5</v>
      </c>
      <c r="B45" s="478"/>
      <c r="C45" s="154" t="s">
        <v>415</v>
      </c>
      <c r="D45" s="154">
        <v>99719</v>
      </c>
      <c r="E45" s="154" t="s">
        <v>266</v>
      </c>
      <c r="F45" s="157">
        <v>3</v>
      </c>
      <c r="G45" s="154" t="s">
        <v>300</v>
      </c>
      <c r="H45" s="163"/>
      <c r="I45" s="163"/>
      <c r="J45" s="163"/>
    </row>
    <row r="46" spans="1:10" ht="27" x14ac:dyDescent="0.7">
      <c r="A46" s="1">
        <v>6</v>
      </c>
      <c r="B46" s="478"/>
      <c r="C46" s="154" t="s">
        <v>416</v>
      </c>
      <c r="D46" s="154">
        <v>89599</v>
      </c>
      <c r="E46" s="154" t="s">
        <v>336</v>
      </c>
      <c r="F46" s="157">
        <v>2</v>
      </c>
      <c r="G46" s="154" t="s">
        <v>300</v>
      </c>
      <c r="H46" s="163"/>
      <c r="I46" s="163"/>
      <c r="J46" s="163"/>
    </row>
    <row r="47" spans="1:10" ht="27" x14ac:dyDescent="0.7">
      <c r="A47" s="1">
        <v>7</v>
      </c>
      <c r="B47" s="478"/>
      <c r="C47" s="154" t="s">
        <v>417</v>
      </c>
      <c r="D47" s="154">
        <v>89599</v>
      </c>
      <c r="E47" s="154" t="s">
        <v>336</v>
      </c>
      <c r="F47" s="157">
        <v>2</v>
      </c>
      <c r="G47" s="154" t="s">
        <v>300</v>
      </c>
      <c r="H47" s="163"/>
      <c r="I47" s="163"/>
      <c r="J47" s="163"/>
    </row>
    <row r="48" spans="1:10" ht="27" x14ac:dyDescent="0.7">
      <c r="A48" s="1">
        <v>8</v>
      </c>
      <c r="B48" s="478"/>
      <c r="C48" s="154" t="s">
        <v>418</v>
      </c>
      <c r="D48" s="154">
        <v>89599</v>
      </c>
      <c r="E48" s="154" t="s">
        <v>336</v>
      </c>
      <c r="F48" s="157">
        <v>2</v>
      </c>
      <c r="G48" s="154" t="s">
        <v>300</v>
      </c>
      <c r="H48" s="163"/>
      <c r="I48" s="163"/>
      <c r="J48" s="163"/>
    </row>
    <row r="49" spans="1:10" ht="27" x14ac:dyDescent="0.7">
      <c r="A49" s="1">
        <v>9</v>
      </c>
      <c r="B49" s="478"/>
      <c r="C49" s="154" t="s">
        <v>419</v>
      </c>
      <c r="D49" s="154">
        <v>89599</v>
      </c>
      <c r="E49" s="154" t="s">
        <v>336</v>
      </c>
      <c r="F49" s="157">
        <v>7</v>
      </c>
      <c r="G49" s="154" t="s">
        <v>300</v>
      </c>
      <c r="H49" s="163"/>
      <c r="I49" s="163"/>
      <c r="J49" s="163"/>
    </row>
    <row r="50" spans="1:10" ht="27" x14ac:dyDescent="0.7">
      <c r="A50" s="1">
        <v>10</v>
      </c>
      <c r="B50" s="478"/>
      <c r="C50" s="154" t="s">
        <v>420</v>
      </c>
      <c r="D50" s="154">
        <v>89599</v>
      </c>
      <c r="E50" s="154" t="s">
        <v>336</v>
      </c>
      <c r="F50" s="157">
        <v>2</v>
      </c>
      <c r="G50" s="154" t="s">
        <v>300</v>
      </c>
      <c r="H50" s="163"/>
      <c r="I50" s="163"/>
      <c r="J50" s="163"/>
    </row>
    <row r="51" spans="1:10" ht="27" x14ac:dyDescent="0.7">
      <c r="A51" s="1">
        <v>11</v>
      </c>
      <c r="B51" s="478"/>
      <c r="C51" s="154" t="s">
        <v>421</v>
      </c>
      <c r="D51" s="154">
        <v>89599</v>
      </c>
      <c r="E51" s="154" t="s">
        <v>336</v>
      </c>
      <c r="F51" s="157">
        <v>2</v>
      </c>
      <c r="G51" s="154" t="s">
        <v>300</v>
      </c>
      <c r="H51" s="163"/>
      <c r="I51" s="163"/>
      <c r="J51" s="163"/>
    </row>
    <row r="52" spans="1:10" ht="27" x14ac:dyDescent="0.7">
      <c r="A52" s="1">
        <v>12</v>
      </c>
      <c r="B52" s="478"/>
      <c r="C52" s="154" t="s">
        <v>422</v>
      </c>
      <c r="D52" s="154">
        <v>116838</v>
      </c>
      <c r="E52" s="154" t="s">
        <v>366</v>
      </c>
      <c r="F52" s="157">
        <v>2</v>
      </c>
      <c r="G52" s="154" t="s">
        <v>300</v>
      </c>
      <c r="H52" s="163"/>
      <c r="I52" s="163"/>
      <c r="J52" s="163"/>
    </row>
    <row r="53" spans="1:10" ht="27" x14ac:dyDescent="0.7">
      <c r="A53" s="1">
        <v>13</v>
      </c>
      <c r="B53" s="478"/>
      <c r="C53" s="154" t="s">
        <v>423</v>
      </c>
      <c r="D53" s="154">
        <v>116838</v>
      </c>
      <c r="E53" s="154" t="s">
        <v>366</v>
      </c>
      <c r="F53" s="157">
        <v>2</v>
      </c>
      <c r="G53" s="154" t="s">
        <v>300</v>
      </c>
      <c r="H53" s="163"/>
      <c r="I53" s="163"/>
      <c r="J53" s="163"/>
    </row>
    <row r="54" spans="1:10" ht="27" x14ac:dyDescent="0.7">
      <c r="A54" s="1">
        <v>14</v>
      </c>
      <c r="B54" s="478"/>
      <c r="C54" s="154" t="s">
        <v>424</v>
      </c>
      <c r="D54" s="154">
        <v>116838</v>
      </c>
      <c r="E54" s="154" t="s">
        <v>366</v>
      </c>
      <c r="F54" s="157">
        <v>2</v>
      </c>
      <c r="G54" s="154" t="s">
        <v>300</v>
      </c>
      <c r="H54" s="163"/>
      <c r="I54" s="163"/>
      <c r="J54" s="163"/>
    </row>
    <row r="55" spans="1:10" ht="27" x14ac:dyDescent="0.7">
      <c r="A55" s="1">
        <v>15</v>
      </c>
      <c r="B55" s="478"/>
      <c r="C55" s="154" t="s">
        <v>425</v>
      </c>
      <c r="D55" s="154">
        <v>116838</v>
      </c>
      <c r="E55" s="154" t="s">
        <v>366</v>
      </c>
      <c r="F55" s="157">
        <v>2</v>
      </c>
      <c r="G55" s="154" t="s">
        <v>300</v>
      </c>
      <c r="H55" s="163"/>
      <c r="I55" s="163"/>
      <c r="J55" s="163"/>
    </row>
    <row r="56" spans="1:10" ht="27" x14ac:dyDescent="0.7">
      <c r="A56" s="1">
        <v>16</v>
      </c>
      <c r="B56" s="478"/>
      <c r="C56" s="154" t="s">
        <v>426</v>
      </c>
      <c r="D56" s="154">
        <v>116838</v>
      </c>
      <c r="E56" s="154" t="s">
        <v>366</v>
      </c>
      <c r="F56" s="157">
        <v>2</v>
      </c>
      <c r="G56" s="154" t="s">
        <v>300</v>
      </c>
      <c r="H56" s="163"/>
      <c r="I56" s="163"/>
      <c r="J56" s="163"/>
    </row>
    <row r="57" spans="1:10" ht="27" x14ac:dyDescent="0.7">
      <c r="A57" s="1">
        <v>17</v>
      </c>
      <c r="B57" s="478"/>
      <c r="C57" s="154" t="s">
        <v>427</v>
      </c>
      <c r="D57" s="154">
        <v>116838</v>
      </c>
      <c r="E57" s="154" t="s">
        <v>366</v>
      </c>
      <c r="F57" s="157">
        <v>1.5</v>
      </c>
      <c r="G57" s="154" t="s">
        <v>300</v>
      </c>
      <c r="H57" s="163"/>
      <c r="I57" s="163"/>
      <c r="J57" s="163"/>
    </row>
    <row r="58" spans="1:10" ht="27" x14ac:dyDescent="0.7">
      <c r="A58" s="1">
        <v>18</v>
      </c>
      <c r="B58" s="478"/>
      <c r="C58" s="154" t="s">
        <v>428</v>
      </c>
      <c r="D58" s="154">
        <v>116838</v>
      </c>
      <c r="E58" s="154" t="s">
        <v>366</v>
      </c>
      <c r="F58" s="157">
        <v>1.5</v>
      </c>
      <c r="G58" s="154" t="s">
        <v>300</v>
      </c>
      <c r="H58" s="163"/>
      <c r="I58" s="163"/>
      <c r="J58" s="163"/>
    </row>
    <row r="59" spans="1:10" ht="27" x14ac:dyDescent="0.7">
      <c r="A59" s="1">
        <v>19</v>
      </c>
      <c r="B59" s="478"/>
      <c r="C59" s="154" t="s">
        <v>429</v>
      </c>
      <c r="D59" s="154">
        <v>116838</v>
      </c>
      <c r="E59" s="154" t="s">
        <v>366</v>
      </c>
      <c r="F59" s="157">
        <v>1.5</v>
      </c>
      <c r="G59" s="154" t="s">
        <v>300</v>
      </c>
      <c r="H59" s="163"/>
      <c r="I59" s="163"/>
      <c r="J59" s="163"/>
    </row>
    <row r="60" spans="1:10" ht="27" x14ac:dyDescent="0.7">
      <c r="A60" s="1">
        <v>20</v>
      </c>
      <c r="B60" s="478"/>
      <c r="C60" s="154" t="s">
        <v>430</v>
      </c>
      <c r="D60" s="154">
        <v>116838</v>
      </c>
      <c r="E60" s="154" t="s">
        <v>366</v>
      </c>
      <c r="F60" s="157">
        <v>1.5</v>
      </c>
      <c r="G60" s="154" t="s">
        <v>300</v>
      </c>
      <c r="H60" s="163"/>
      <c r="I60" s="163"/>
      <c r="J60" s="163"/>
    </row>
    <row r="61" spans="1:10" ht="27" x14ac:dyDescent="0.7">
      <c r="A61" s="1">
        <v>21</v>
      </c>
      <c r="B61" s="478"/>
      <c r="C61" s="154" t="s">
        <v>431</v>
      </c>
      <c r="D61" s="154">
        <v>116838</v>
      </c>
      <c r="E61" s="154" t="s">
        <v>366</v>
      </c>
      <c r="F61" s="157">
        <v>3</v>
      </c>
      <c r="G61" s="154" t="s">
        <v>300</v>
      </c>
      <c r="H61" s="163"/>
      <c r="I61" s="163"/>
      <c r="J61" s="163"/>
    </row>
    <row r="62" spans="1:10" ht="27" x14ac:dyDescent="0.7">
      <c r="A62" s="1">
        <v>22</v>
      </c>
      <c r="B62" s="478"/>
      <c r="C62" s="154" t="s">
        <v>432</v>
      </c>
      <c r="D62" s="154">
        <v>75520</v>
      </c>
      <c r="E62" s="154" t="s">
        <v>285</v>
      </c>
      <c r="F62" s="157">
        <v>5</v>
      </c>
      <c r="G62" s="154" t="s">
        <v>300</v>
      </c>
      <c r="H62" s="163"/>
      <c r="I62" s="163"/>
      <c r="J62" s="163"/>
    </row>
    <row r="63" spans="1:10" ht="27" x14ac:dyDescent="0.7">
      <c r="A63" s="1">
        <v>23</v>
      </c>
      <c r="B63" s="478"/>
      <c r="C63" s="154" t="s">
        <v>433</v>
      </c>
      <c r="D63" s="154">
        <v>75520</v>
      </c>
      <c r="E63" s="154" t="s">
        <v>285</v>
      </c>
      <c r="F63" s="157">
        <v>4</v>
      </c>
      <c r="G63" s="154" t="s">
        <v>300</v>
      </c>
      <c r="H63" s="163"/>
      <c r="I63" s="163"/>
      <c r="J63" s="163"/>
    </row>
    <row r="64" spans="1:10" ht="27" x14ac:dyDescent="0.7">
      <c r="A64" s="1">
        <v>24</v>
      </c>
      <c r="B64" s="478"/>
      <c r="C64" s="154" t="s">
        <v>434</v>
      </c>
      <c r="D64" s="154">
        <v>75520</v>
      </c>
      <c r="E64" s="154" t="s">
        <v>285</v>
      </c>
      <c r="F64" s="157">
        <v>5</v>
      </c>
      <c r="G64" s="154" t="s">
        <v>300</v>
      </c>
      <c r="H64" s="163"/>
      <c r="I64" s="163"/>
      <c r="J64" s="163"/>
    </row>
    <row r="65" spans="1:10" ht="27" x14ac:dyDescent="0.7">
      <c r="B65" s="479" t="s">
        <v>435</v>
      </c>
      <c r="C65" s="479"/>
      <c r="D65" s="479"/>
      <c r="E65" s="480"/>
      <c r="F65" s="167">
        <f>SUM(F41:F64)</f>
        <v>158</v>
      </c>
      <c r="G65" s="165"/>
      <c r="H65" s="165"/>
      <c r="I65" s="165"/>
      <c r="J65" s="165"/>
    </row>
    <row r="66" spans="1:10" ht="27" x14ac:dyDescent="0.7">
      <c r="A66" s="163">
        <v>1</v>
      </c>
      <c r="B66" s="484" t="s">
        <v>201</v>
      </c>
      <c r="C66" s="154" t="s">
        <v>314</v>
      </c>
      <c r="D66" s="154">
        <v>27256</v>
      </c>
      <c r="E66" s="154" t="s">
        <v>315</v>
      </c>
      <c r="F66" s="157">
        <v>4.5</v>
      </c>
      <c r="G66" s="154" t="s">
        <v>316</v>
      </c>
      <c r="H66" s="154"/>
      <c r="I66" s="154"/>
      <c r="J66" s="154"/>
    </row>
    <row r="67" spans="1:10" ht="27" x14ac:dyDescent="0.7">
      <c r="A67" s="163">
        <v>2</v>
      </c>
      <c r="B67" s="485"/>
      <c r="C67" s="154" t="s">
        <v>317</v>
      </c>
      <c r="D67" s="154">
        <v>34061</v>
      </c>
      <c r="E67" s="154" t="s">
        <v>267</v>
      </c>
      <c r="F67" s="157">
        <v>5</v>
      </c>
      <c r="G67" s="154" t="s">
        <v>316</v>
      </c>
      <c r="H67" s="154"/>
      <c r="I67" s="154"/>
      <c r="J67" s="154"/>
    </row>
    <row r="68" spans="1:10" ht="27" x14ac:dyDescent="0.7">
      <c r="A68" s="163">
        <v>3</v>
      </c>
      <c r="B68" s="485"/>
      <c r="C68" s="154" t="s">
        <v>318</v>
      </c>
      <c r="D68" s="154">
        <v>19548</v>
      </c>
      <c r="E68" s="154" t="s">
        <v>259</v>
      </c>
      <c r="F68" s="157">
        <v>5</v>
      </c>
      <c r="G68" s="154" t="s">
        <v>316</v>
      </c>
      <c r="H68" s="154"/>
      <c r="I68" s="154"/>
      <c r="J68" s="154"/>
    </row>
    <row r="69" spans="1:10" ht="54" x14ac:dyDescent="0.7">
      <c r="A69" s="163">
        <v>4</v>
      </c>
      <c r="B69" s="485"/>
      <c r="C69" s="154" t="s">
        <v>319</v>
      </c>
      <c r="D69" s="154">
        <v>75520</v>
      </c>
      <c r="E69" s="154" t="s">
        <v>285</v>
      </c>
      <c r="F69" s="157">
        <v>5</v>
      </c>
      <c r="G69" s="154" t="s">
        <v>300</v>
      </c>
      <c r="H69" s="154"/>
      <c r="I69" s="154"/>
      <c r="J69" s="154"/>
    </row>
    <row r="70" spans="1:10" ht="27" x14ac:dyDescent="0.7">
      <c r="A70" s="163">
        <v>5</v>
      </c>
      <c r="B70" s="486"/>
      <c r="C70" s="154" t="s">
        <v>320</v>
      </c>
      <c r="D70" s="154">
        <v>39526</v>
      </c>
      <c r="E70" s="154" t="s">
        <v>321</v>
      </c>
      <c r="F70" s="157">
        <v>6.8</v>
      </c>
      <c r="G70" s="154" t="s">
        <v>316</v>
      </c>
      <c r="H70" s="154"/>
      <c r="I70" s="154"/>
      <c r="J70" s="154"/>
    </row>
    <row r="71" spans="1:10" ht="27" x14ac:dyDescent="0.85">
      <c r="A71" s="473" t="s">
        <v>323</v>
      </c>
      <c r="B71" s="473"/>
      <c r="C71" s="473"/>
      <c r="D71" s="473"/>
      <c r="E71" s="473"/>
      <c r="F71" s="162">
        <f>SUM(F66:F70)</f>
        <v>26.3</v>
      </c>
      <c r="G71" s="165"/>
      <c r="H71" s="165"/>
      <c r="I71" s="165"/>
      <c r="J71" s="165"/>
    </row>
    <row r="72" spans="1:10" ht="27" x14ac:dyDescent="0.7">
      <c r="A72" s="163">
        <v>1</v>
      </c>
      <c r="B72" s="489" t="s">
        <v>292</v>
      </c>
      <c r="C72" s="154" t="s">
        <v>247</v>
      </c>
      <c r="D72" s="155">
        <v>34757</v>
      </c>
      <c r="E72" s="156" t="s">
        <v>248</v>
      </c>
      <c r="F72" s="157">
        <v>2.5</v>
      </c>
      <c r="G72" s="155" t="s">
        <v>249</v>
      </c>
      <c r="H72" s="155" t="s">
        <v>174</v>
      </c>
      <c r="I72" s="157"/>
      <c r="J72" s="157"/>
    </row>
    <row r="73" spans="1:10" ht="27" x14ac:dyDescent="0.7">
      <c r="A73" s="163">
        <v>2</v>
      </c>
      <c r="B73" s="489"/>
      <c r="C73" s="154" t="s">
        <v>247</v>
      </c>
      <c r="D73" s="155">
        <v>16412</v>
      </c>
      <c r="E73" s="156" t="s">
        <v>250</v>
      </c>
      <c r="F73" s="157">
        <v>12.5</v>
      </c>
      <c r="G73" s="155" t="s">
        <v>249</v>
      </c>
      <c r="H73" s="155" t="s">
        <v>174</v>
      </c>
      <c r="I73" s="157"/>
      <c r="J73" s="157"/>
    </row>
    <row r="74" spans="1:10" ht="27" x14ac:dyDescent="0.7">
      <c r="A74" s="163">
        <v>3</v>
      </c>
      <c r="B74" s="489"/>
      <c r="C74" s="154" t="s">
        <v>247</v>
      </c>
      <c r="D74" s="155">
        <v>14225</v>
      </c>
      <c r="E74" s="156" t="s">
        <v>251</v>
      </c>
      <c r="F74" s="157">
        <v>17.5</v>
      </c>
      <c r="G74" s="155" t="s">
        <v>249</v>
      </c>
      <c r="H74" s="155" t="s">
        <v>174</v>
      </c>
      <c r="I74" s="157"/>
      <c r="J74" s="157"/>
    </row>
    <row r="75" spans="1:10" ht="27" x14ac:dyDescent="0.7">
      <c r="A75" s="163">
        <v>4</v>
      </c>
      <c r="B75" s="489"/>
      <c r="C75" s="154" t="s">
        <v>247</v>
      </c>
      <c r="D75" s="155">
        <v>116383</v>
      </c>
      <c r="E75" s="156" t="s">
        <v>252</v>
      </c>
      <c r="F75" s="157">
        <v>12.7</v>
      </c>
      <c r="G75" s="155" t="s">
        <v>249</v>
      </c>
      <c r="H75" s="155" t="s">
        <v>174</v>
      </c>
      <c r="I75" s="157"/>
      <c r="J75" s="157"/>
    </row>
    <row r="76" spans="1:10" ht="27" x14ac:dyDescent="0.7">
      <c r="A76" s="163">
        <v>5</v>
      </c>
      <c r="B76" s="489"/>
      <c r="C76" s="154" t="s">
        <v>247</v>
      </c>
      <c r="D76" s="155">
        <v>14402</v>
      </c>
      <c r="E76" s="156" t="s">
        <v>253</v>
      </c>
      <c r="F76" s="157">
        <v>8.5</v>
      </c>
      <c r="G76" s="155" t="s">
        <v>249</v>
      </c>
      <c r="H76" s="155" t="s">
        <v>174</v>
      </c>
      <c r="I76" s="157"/>
      <c r="J76" s="157"/>
    </row>
    <row r="77" spans="1:10" ht="27" x14ac:dyDescent="0.7">
      <c r="A77" s="163">
        <v>6</v>
      </c>
      <c r="B77" s="489"/>
      <c r="C77" s="154" t="s">
        <v>247</v>
      </c>
      <c r="D77" s="155">
        <v>7706</v>
      </c>
      <c r="E77" s="156" t="s">
        <v>254</v>
      </c>
      <c r="F77" s="157">
        <v>8.5</v>
      </c>
      <c r="G77" s="155" t="s">
        <v>249</v>
      </c>
      <c r="H77" s="155" t="s">
        <v>174</v>
      </c>
      <c r="I77" s="157"/>
      <c r="J77" s="157"/>
    </row>
    <row r="78" spans="1:10" ht="27" x14ac:dyDescent="0.7">
      <c r="A78" s="163">
        <v>7</v>
      </c>
      <c r="B78" s="489"/>
      <c r="C78" s="154" t="s">
        <v>247</v>
      </c>
      <c r="D78" s="155">
        <v>21127</v>
      </c>
      <c r="E78" s="156" t="s">
        <v>255</v>
      </c>
      <c r="F78" s="157">
        <v>13</v>
      </c>
      <c r="G78" s="155" t="s">
        <v>249</v>
      </c>
      <c r="H78" s="155" t="s">
        <v>174</v>
      </c>
      <c r="I78" s="157"/>
      <c r="J78" s="157"/>
    </row>
    <row r="79" spans="1:10" ht="27" x14ac:dyDescent="0.7">
      <c r="A79" s="163">
        <v>8</v>
      </c>
      <c r="B79" s="489"/>
      <c r="C79" s="154" t="s">
        <v>247</v>
      </c>
      <c r="D79" s="155">
        <v>37154</v>
      </c>
      <c r="E79" s="156" t="s">
        <v>256</v>
      </c>
      <c r="F79" s="157">
        <v>17.2</v>
      </c>
      <c r="G79" s="155" t="s">
        <v>249</v>
      </c>
      <c r="H79" s="155" t="s">
        <v>174</v>
      </c>
      <c r="I79" s="157"/>
      <c r="J79" s="157"/>
    </row>
    <row r="80" spans="1:10" ht="27" x14ac:dyDescent="0.7">
      <c r="A80" s="163">
        <v>9</v>
      </c>
      <c r="B80" s="489"/>
      <c r="C80" s="154" t="s">
        <v>247</v>
      </c>
      <c r="D80" s="155">
        <v>19548</v>
      </c>
      <c r="E80" s="156" t="s">
        <v>257</v>
      </c>
      <c r="F80" s="157">
        <v>11</v>
      </c>
      <c r="G80" s="155" t="s">
        <v>249</v>
      </c>
      <c r="H80" s="155" t="s">
        <v>174</v>
      </c>
      <c r="I80" s="157"/>
      <c r="J80" s="157"/>
    </row>
    <row r="81" spans="1:10" ht="27" x14ac:dyDescent="0.7">
      <c r="A81" s="163">
        <v>10</v>
      </c>
      <c r="B81" s="489"/>
      <c r="C81" s="154" t="s">
        <v>247</v>
      </c>
      <c r="D81" s="155">
        <v>9354</v>
      </c>
      <c r="E81" s="156" t="s">
        <v>258</v>
      </c>
      <c r="F81" s="157">
        <v>5.7</v>
      </c>
      <c r="G81" s="155" t="s">
        <v>249</v>
      </c>
      <c r="H81" s="155" t="s">
        <v>174</v>
      </c>
      <c r="I81" s="157"/>
      <c r="J81" s="157"/>
    </row>
    <row r="82" spans="1:10" ht="27" x14ac:dyDescent="0.7">
      <c r="A82" s="163">
        <v>11</v>
      </c>
      <c r="B82" s="489"/>
      <c r="C82" s="154" t="s">
        <v>247</v>
      </c>
      <c r="D82" s="155">
        <v>19548</v>
      </c>
      <c r="E82" s="156" t="s">
        <v>259</v>
      </c>
      <c r="F82" s="157">
        <v>7.5</v>
      </c>
      <c r="G82" s="155" t="s">
        <v>249</v>
      </c>
      <c r="H82" s="155" t="s">
        <v>174</v>
      </c>
      <c r="I82" s="157"/>
      <c r="J82" s="157"/>
    </row>
    <row r="83" spans="1:10" ht="27" x14ac:dyDescent="0.7">
      <c r="A83" s="163">
        <v>12</v>
      </c>
      <c r="B83" s="489"/>
      <c r="C83" s="154" t="s">
        <v>247</v>
      </c>
      <c r="D83" s="155">
        <v>37154</v>
      </c>
      <c r="E83" s="156" t="s">
        <v>260</v>
      </c>
      <c r="F83" s="157">
        <v>11.5</v>
      </c>
      <c r="G83" s="155" t="s">
        <v>249</v>
      </c>
      <c r="H83" s="155" t="s">
        <v>174</v>
      </c>
      <c r="I83" s="157"/>
      <c r="J83" s="157"/>
    </row>
    <row r="84" spans="1:10" ht="27" x14ac:dyDescent="0.7">
      <c r="A84" s="163">
        <v>13</v>
      </c>
      <c r="B84" s="489"/>
      <c r="C84" s="154" t="s">
        <v>247</v>
      </c>
      <c r="D84" s="155">
        <v>34757</v>
      </c>
      <c r="E84" s="156" t="s">
        <v>261</v>
      </c>
      <c r="F84" s="157">
        <v>7.5</v>
      </c>
      <c r="G84" s="155" t="s">
        <v>249</v>
      </c>
      <c r="H84" s="155" t="s">
        <v>174</v>
      </c>
      <c r="I84" s="157"/>
      <c r="J84" s="157"/>
    </row>
    <row r="85" spans="1:10" ht="27" x14ac:dyDescent="0.7">
      <c r="A85" s="163">
        <v>14</v>
      </c>
      <c r="B85" s="489"/>
      <c r="C85" s="154" t="s">
        <v>247</v>
      </c>
      <c r="D85" s="155">
        <v>54870</v>
      </c>
      <c r="E85" s="156" t="s">
        <v>262</v>
      </c>
      <c r="F85" s="157">
        <v>8.5</v>
      </c>
      <c r="G85" s="155" t="s">
        <v>249</v>
      </c>
      <c r="H85" s="155" t="s">
        <v>174</v>
      </c>
      <c r="I85" s="157"/>
      <c r="J85" s="157"/>
    </row>
    <row r="86" spans="1:10" ht="27" x14ac:dyDescent="0.7">
      <c r="A86" s="163">
        <v>15</v>
      </c>
      <c r="B86" s="489"/>
      <c r="C86" s="154" t="s">
        <v>247</v>
      </c>
      <c r="D86" s="155">
        <v>54862</v>
      </c>
      <c r="E86" s="156" t="s">
        <v>263</v>
      </c>
      <c r="F86" s="157">
        <v>8</v>
      </c>
      <c r="G86" s="155" t="s">
        <v>249</v>
      </c>
      <c r="H86" s="155" t="s">
        <v>174</v>
      </c>
      <c r="I86" s="157"/>
      <c r="J86" s="157"/>
    </row>
    <row r="87" spans="1:10" ht="27" x14ac:dyDescent="0.7">
      <c r="A87" s="163">
        <v>16</v>
      </c>
      <c r="B87" s="489"/>
      <c r="C87" s="154" t="s">
        <v>247</v>
      </c>
      <c r="D87" s="155">
        <v>15023</v>
      </c>
      <c r="E87" s="156" t="s">
        <v>264</v>
      </c>
      <c r="F87" s="157">
        <v>13</v>
      </c>
      <c r="G87" s="155" t="s">
        <v>249</v>
      </c>
      <c r="H87" s="155" t="s">
        <v>174</v>
      </c>
      <c r="I87" s="157"/>
      <c r="J87" s="157"/>
    </row>
    <row r="88" spans="1:10" ht="27" x14ac:dyDescent="0.7">
      <c r="A88" s="163">
        <v>17</v>
      </c>
      <c r="B88" s="489"/>
      <c r="C88" s="154" t="s">
        <v>247</v>
      </c>
      <c r="D88" s="155">
        <v>17873</v>
      </c>
      <c r="E88" s="156" t="s">
        <v>265</v>
      </c>
      <c r="F88" s="157">
        <v>13</v>
      </c>
      <c r="G88" s="155" t="s">
        <v>249</v>
      </c>
      <c r="H88" s="155" t="s">
        <v>174</v>
      </c>
      <c r="I88" s="157"/>
      <c r="J88" s="157"/>
    </row>
    <row r="89" spans="1:10" ht="27" x14ac:dyDescent="0.7">
      <c r="A89" s="163">
        <v>18</v>
      </c>
      <c r="B89" s="489"/>
      <c r="C89" s="154" t="s">
        <v>247</v>
      </c>
      <c r="D89" s="155">
        <v>99179</v>
      </c>
      <c r="E89" s="156" t="s">
        <v>266</v>
      </c>
      <c r="F89" s="157">
        <v>15</v>
      </c>
      <c r="G89" s="155" t="s">
        <v>249</v>
      </c>
      <c r="H89" s="155" t="s">
        <v>174</v>
      </c>
      <c r="I89" s="157"/>
      <c r="J89" s="157"/>
    </row>
    <row r="90" spans="1:10" ht="27" x14ac:dyDescent="0.7">
      <c r="A90" s="163">
        <v>19</v>
      </c>
      <c r="B90" s="489"/>
      <c r="C90" s="154" t="s">
        <v>247</v>
      </c>
      <c r="D90" s="155">
        <v>34061</v>
      </c>
      <c r="E90" s="156" t="s">
        <v>267</v>
      </c>
      <c r="F90" s="157">
        <v>18</v>
      </c>
      <c r="G90" s="155" t="s">
        <v>249</v>
      </c>
      <c r="H90" s="155" t="s">
        <v>174</v>
      </c>
      <c r="I90" s="157"/>
      <c r="J90" s="157"/>
    </row>
    <row r="91" spans="1:10" ht="27" x14ac:dyDescent="0.7">
      <c r="A91" s="163">
        <v>20</v>
      </c>
      <c r="B91" s="489"/>
      <c r="C91" s="154" t="s">
        <v>247</v>
      </c>
      <c r="D91" s="155">
        <v>15143</v>
      </c>
      <c r="E91" s="156" t="s">
        <v>268</v>
      </c>
      <c r="F91" s="157">
        <v>14</v>
      </c>
      <c r="G91" s="155" t="s">
        <v>249</v>
      </c>
      <c r="H91" s="155" t="s">
        <v>174</v>
      </c>
      <c r="I91" s="157"/>
      <c r="J91" s="157"/>
    </row>
    <row r="92" spans="1:10" ht="27" x14ac:dyDescent="0.7">
      <c r="A92" s="163">
        <v>21</v>
      </c>
      <c r="B92" s="489"/>
      <c r="C92" s="154" t="s">
        <v>247</v>
      </c>
      <c r="D92" s="155">
        <v>22957</v>
      </c>
      <c r="E92" s="156" t="s">
        <v>269</v>
      </c>
      <c r="F92" s="157">
        <v>10</v>
      </c>
      <c r="G92" s="155" t="s">
        <v>249</v>
      </c>
      <c r="H92" s="155" t="s">
        <v>174</v>
      </c>
      <c r="I92" s="157"/>
      <c r="J92" s="157"/>
    </row>
    <row r="93" spans="1:10" ht="27" x14ac:dyDescent="0.7">
      <c r="A93" s="163">
        <v>22</v>
      </c>
      <c r="B93" s="489"/>
      <c r="C93" s="154" t="s">
        <v>247</v>
      </c>
      <c r="D93" s="155">
        <v>10661</v>
      </c>
      <c r="E93" s="156" t="s">
        <v>270</v>
      </c>
      <c r="F93" s="157">
        <v>17</v>
      </c>
      <c r="G93" s="155" t="s">
        <v>249</v>
      </c>
      <c r="H93" s="155" t="s">
        <v>174</v>
      </c>
      <c r="I93" s="157"/>
      <c r="J93" s="157"/>
    </row>
    <row r="94" spans="1:10" ht="27" x14ac:dyDescent="0.7">
      <c r="A94" s="163">
        <v>23</v>
      </c>
      <c r="B94" s="489"/>
      <c r="C94" s="154" t="s">
        <v>247</v>
      </c>
      <c r="D94" s="155">
        <v>13439</v>
      </c>
      <c r="E94" s="156" t="s">
        <v>271</v>
      </c>
      <c r="F94" s="157">
        <v>8.5</v>
      </c>
      <c r="G94" s="155" t="s">
        <v>249</v>
      </c>
      <c r="H94" s="155" t="s">
        <v>174</v>
      </c>
      <c r="I94" s="157"/>
      <c r="J94" s="157"/>
    </row>
    <row r="95" spans="1:10" ht="27" x14ac:dyDescent="0.7">
      <c r="A95" s="163">
        <v>24</v>
      </c>
      <c r="B95" s="489"/>
      <c r="C95" s="154" t="s">
        <v>247</v>
      </c>
      <c r="D95" s="155">
        <v>17795</v>
      </c>
      <c r="E95" s="156" t="s">
        <v>272</v>
      </c>
      <c r="F95" s="157">
        <v>7.5</v>
      </c>
      <c r="G95" s="155" t="s">
        <v>249</v>
      </c>
      <c r="H95" s="155" t="s">
        <v>174</v>
      </c>
      <c r="I95" s="157"/>
      <c r="J95" s="157"/>
    </row>
    <row r="96" spans="1:10" ht="27" x14ac:dyDescent="0.7">
      <c r="A96" s="163">
        <v>25</v>
      </c>
      <c r="B96" s="489"/>
      <c r="C96" s="154" t="s">
        <v>247</v>
      </c>
      <c r="D96" s="155">
        <v>5485</v>
      </c>
      <c r="E96" s="156" t="s">
        <v>273</v>
      </c>
      <c r="F96" s="157">
        <v>9.5</v>
      </c>
      <c r="G96" s="155" t="s">
        <v>249</v>
      </c>
      <c r="H96" s="155" t="s">
        <v>174</v>
      </c>
      <c r="I96" s="157"/>
      <c r="J96" s="157"/>
    </row>
    <row r="97" spans="1:10" ht="27" x14ac:dyDescent="0.7">
      <c r="A97" s="163">
        <v>26</v>
      </c>
      <c r="B97" s="489"/>
      <c r="C97" s="154" t="s">
        <v>247</v>
      </c>
      <c r="D97" s="155">
        <v>27256</v>
      </c>
      <c r="E97" s="156" t="s">
        <v>274</v>
      </c>
      <c r="F97" s="157">
        <v>7</v>
      </c>
      <c r="G97" s="155" t="s">
        <v>249</v>
      </c>
      <c r="H97" s="155" t="s">
        <v>174</v>
      </c>
      <c r="I97" s="157"/>
      <c r="J97" s="157"/>
    </row>
    <row r="98" spans="1:10" ht="27" x14ac:dyDescent="0.7">
      <c r="A98" s="163">
        <v>27</v>
      </c>
      <c r="B98" s="489"/>
      <c r="C98" s="154" t="s">
        <v>247</v>
      </c>
      <c r="D98" s="155">
        <v>39523</v>
      </c>
      <c r="E98" s="156" t="s">
        <v>275</v>
      </c>
      <c r="F98" s="157">
        <v>10</v>
      </c>
      <c r="G98" s="155" t="s">
        <v>249</v>
      </c>
      <c r="H98" s="155" t="s">
        <v>174</v>
      </c>
      <c r="I98" s="157"/>
      <c r="J98" s="157"/>
    </row>
    <row r="99" spans="1:10" ht="27" x14ac:dyDescent="0.7">
      <c r="A99" s="163">
        <v>28</v>
      </c>
      <c r="B99" s="489"/>
      <c r="C99" s="154" t="s">
        <v>247</v>
      </c>
      <c r="D99" s="155">
        <v>17795</v>
      </c>
      <c r="E99" s="156" t="s">
        <v>276</v>
      </c>
      <c r="F99" s="157">
        <v>7</v>
      </c>
      <c r="G99" s="155" t="s">
        <v>249</v>
      </c>
      <c r="H99" s="155" t="s">
        <v>174</v>
      </c>
      <c r="I99" s="157"/>
      <c r="J99" s="157"/>
    </row>
    <row r="100" spans="1:10" ht="27" x14ac:dyDescent="0.7">
      <c r="A100" s="163">
        <v>29</v>
      </c>
      <c r="B100" s="489"/>
      <c r="C100" s="154" t="s">
        <v>247</v>
      </c>
      <c r="D100" s="155">
        <v>27256</v>
      </c>
      <c r="E100" s="156" t="s">
        <v>277</v>
      </c>
      <c r="F100" s="157">
        <v>15</v>
      </c>
      <c r="G100" s="155" t="s">
        <v>249</v>
      </c>
      <c r="H100" s="155" t="s">
        <v>174</v>
      </c>
      <c r="I100" s="157"/>
      <c r="J100" s="157"/>
    </row>
    <row r="101" spans="1:10" ht="27" x14ac:dyDescent="0.7">
      <c r="A101" s="163">
        <v>30</v>
      </c>
      <c r="B101" s="489"/>
      <c r="C101" s="154" t="s">
        <v>278</v>
      </c>
      <c r="D101" s="155">
        <v>89599</v>
      </c>
      <c r="E101" s="156" t="s">
        <v>279</v>
      </c>
      <c r="F101" s="164">
        <v>3</v>
      </c>
      <c r="G101" s="155" t="s">
        <v>249</v>
      </c>
      <c r="H101" s="155" t="s">
        <v>174</v>
      </c>
      <c r="I101" s="158"/>
      <c r="J101" s="158"/>
    </row>
    <row r="102" spans="1:10" ht="27" x14ac:dyDescent="0.7">
      <c r="A102" s="163">
        <v>31</v>
      </c>
      <c r="B102" s="489"/>
      <c r="C102" s="154" t="s">
        <v>280</v>
      </c>
      <c r="D102" s="155">
        <v>99179</v>
      </c>
      <c r="E102" s="156" t="s">
        <v>281</v>
      </c>
      <c r="F102" s="164">
        <v>2</v>
      </c>
      <c r="G102" s="155" t="s">
        <v>249</v>
      </c>
      <c r="H102" s="155" t="s">
        <v>174</v>
      </c>
      <c r="I102" s="158"/>
      <c r="J102" s="158"/>
    </row>
    <row r="103" spans="1:10" ht="27" x14ac:dyDescent="0.7">
      <c r="A103" s="163">
        <v>32</v>
      </c>
      <c r="B103" s="489"/>
      <c r="C103" s="154" t="s">
        <v>282</v>
      </c>
      <c r="D103" s="155">
        <v>39526</v>
      </c>
      <c r="E103" s="156" t="s">
        <v>283</v>
      </c>
      <c r="F103" s="164">
        <v>6.5</v>
      </c>
      <c r="G103" s="155" t="s">
        <v>249</v>
      </c>
      <c r="H103" s="155" t="s">
        <v>174</v>
      </c>
      <c r="I103" s="158"/>
      <c r="J103" s="158"/>
    </row>
    <row r="104" spans="1:10" ht="27" x14ac:dyDescent="0.7">
      <c r="A104" s="163">
        <v>33</v>
      </c>
      <c r="B104" s="489"/>
      <c r="C104" s="154" t="s">
        <v>284</v>
      </c>
      <c r="D104" s="155">
        <v>16412</v>
      </c>
      <c r="E104" s="156" t="s">
        <v>285</v>
      </c>
      <c r="F104" s="164">
        <v>2.25</v>
      </c>
      <c r="G104" s="155" t="s">
        <v>249</v>
      </c>
      <c r="H104" s="155" t="s">
        <v>174</v>
      </c>
      <c r="I104" s="158"/>
      <c r="J104" s="158"/>
    </row>
    <row r="105" spans="1:10" ht="27" x14ac:dyDescent="0.7">
      <c r="A105" s="163">
        <v>34</v>
      </c>
      <c r="B105" s="489"/>
      <c r="C105" s="154" t="s">
        <v>286</v>
      </c>
      <c r="D105" s="155">
        <v>441492</v>
      </c>
      <c r="E105" s="156" t="s">
        <v>287</v>
      </c>
      <c r="F105" s="157">
        <v>15</v>
      </c>
      <c r="G105" s="155" t="s">
        <v>249</v>
      </c>
      <c r="H105" s="155" t="s">
        <v>174</v>
      </c>
      <c r="I105" s="158"/>
      <c r="J105" s="158"/>
    </row>
    <row r="106" spans="1:10" ht="54" x14ac:dyDescent="0.7">
      <c r="A106" s="163">
        <v>35</v>
      </c>
      <c r="B106" s="489"/>
      <c r="C106" s="154" t="s">
        <v>288</v>
      </c>
      <c r="D106" s="155">
        <v>34757</v>
      </c>
      <c r="E106" s="156" t="s">
        <v>289</v>
      </c>
      <c r="F106" s="164">
        <v>50</v>
      </c>
      <c r="G106" s="155" t="s">
        <v>249</v>
      </c>
      <c r="H106" s="155" t="s">
        <v>174</v>
      </c>
      <c r="I106" s="158" t="s">
        <v>290</v>
      </c>
      <c r="J106" s="158" t="s">
        <v>291</v>
      </c>
    </row>
    <row r="107" spans="1:10" ht="27" x14ac:dyDescent="0.85">
      <c r="A107" s="473" t="s">
        <v>233</v>
      </c>
      <c r="B107" s="473"/>
      <c r="C107" s="473"/>
      <c r="D107" s="473"/>
      <c r="E107" s="473"/>
      <c r="F107" s="162">
        <f>SUM(F72:F106)</f>
        <v>395.35</v>
      </c>
      <c r="G107" s="16"/>
      <c r="H107" s="16"/>
      <c r="I107" s="16"/>
      <c r="J107" s="16"/>
    </row>
    <row r="108" spans="1:10" ht="27" x14ac:dyDescent="0.7">
      <c r="A108" s="163">
        <v>1</v>
      </c>
      <c r="B108" s="484" t="s">
        <v>388</v>
      </c>
      <c r="C108" s="154" t="s">
        <v>369</v>
      </c>
      <c r="D108" s="154">
        <v>34757</v>
      </c>
      <c r="E108" s="154" t="s">
        <v>370</v>
      </c>
      <c r="F108" s="157">
        <v>0.63300000000000001</v>
      </c>
      <c r="G108" s="154" t="s">
        <v>371</v>
      </c>
      <c r="H108" s="154"/>
      <c r="I108" s="154" t="s">
        <v>364</v>
      </c>
      <c r="J108" s="163"/>
    </row>
    <row r="109" spans="1:10" ht="27" x14ac:dyDescent="0.7">
      <c r="A109" s="163">
        <v>2</v>
      </c>
      <c r="B109" s="485"/>
      <c r="C109" s="154" t="s">
        <v>372</v>
      </c>
      <c r="D109" s="154">
        <v>19548</v>
      </c>
      <c r="E109" s="154" t="s">
        <v>373</v>
      </c>
      <c r="F109" s="157">
        <v>0.13300000000000001</v>
      </c>
      <c r="G109" s="154" t="s">
        <v>371</v>
      </c>
      <c r="H109" s="154"/>
      <c r="I109" s="154" t="s">
        <v>364</v>
      </c>
      <c r="J109" s="163"/>
    </row>
    <row r="110" spans="1:10" ht="27" x14ac:dyDescent="0.7">
      <c r="A110" s="163">
        <v>3</v>
      </c>
      <c r="B110" s="485"/>
      <c r="C110" s="154" t="s">
        <v>374</v>
      </c>
      <c r="D110" s="154">
        <v>10661</v>
      </c>
      <c r="E110" s="154" t="s">
        <v>270</v>
      </c>
      <c r="F110" s="157">
        <v>0.2</v>
      </c>
      <c r="G110" s="154" t="s">
        <v>371</v>
      </c>
      <c r="H110" s="154"/>
      <c r="I110" s="154" t="s">
        <v>364</v>
      </c>
      <c r="J110" s="163"/>
    </row>
    <row r="111" spans="1:10" ht="27" x14ac:dyDescent="0.7">
      <c r="A111" s="163">
        <v>4</v>
      </c>
      <c r="B111" s="485"/>
      <c r="C111" s="154" t="s">
        <v>375</v>
      </c>
      <c r="D111" s="154">
        <v>34757</v>
      </c>
      <c r="E111" s="154" t="s">
        <v>289</v>
      </c>
      <c r="F111" s="157">
        <v>0.69299999999999995</v>
      </c>
      <c r="G111" s="154" t="s">
        <v>371</v>
      </c>
      <c r="H111" s="154"/>
      <c r="I111" s="154" t="s">
        <v>364</v>
      </c>
      <c r="J111" s="163"/>
    </row>
    <row r="112" spans="1:10" ht="27" x14ac:dyDescent="0.7">
      <c r="A112" s="163">
        <v>5</v>
      </c>
      <c r="B112" s="485"/>
      <c r="C112" s="154" t="s">
        <v>376</v>
      </c>
      <c r="D112" s="154">
        <v>17795</v>
      </c>
      <c r="E112" s="154" t="s">
        <v>377</v>
      </c>
      <c r="F112" s="157">
        <v>0.36</v>
      </c>
      <c r="G112" s="154" t="s">
        <v>371</v>
      </c>
      <c r="H112" s="154"/>
      <c r="I112" s="154" t="s">
        <v>364</v>
      </c>
      <c r="J112" s="163"/>
    </row>
    <row r="113" spans="1:10" ht="27" x14ac:dyDescent="0.7">
      <c r="A113" s="163">
        <v>6</v>
      </c>
      <c r="B113" s="485"/>
      <c r="C113" s="154" t="s">
        <v>378</v>
      </c>
      <c r="D113" s="154">
        <v>7706</v>
      </c>
      <c r="E113" s="154" t="s">
        <v>254</v>
      </c>
      <c r="F113" s="157">
        <v>0.98399999999999999</v>
      </c>
      <c r="G113" s="154" t="s">
        <v>371</v>
      </c>
      <c r="H113" s="154"/>
      <c r="I113" s="154" t="s">
        <v>364</v>
      </c>
      <c r="J113" s="163"/>
    </row>
    <row r="114" spans="1:10" ht="27" x14ac:dyDescent="0.7">
      <c r="A114" s="163">
        <v>7</v>
      </c>
      <c r="B114" s="485"/>
      <c r="C114" s="154" t="s">
        <v>379</v>
      </c>
      <c r="D114" s="154">
        <v>34061</v>
      </c>
      <c r="E114" s="154" t="s">
        <v>267</v>
      </c>
      <c r="F114" s="157">
        <v>0.13</v>
      </c>
      <c r="G114" s="154" t="s">
        <v>371</v>
      </c>
      <c r="H114" s="154"/>
      <c r="I114" s="154" t="s">
        <v>364</v>
      </c>
      <c r="J114" s="163"/>
    </row>
    <row r="115" spans="1:10" ht="27" x14ac:dyDescent="0.7">
      <c r="A115" s="163">
        <v>8</v>
      </c>
      <c r="B115" s="485"/>
      <c r="C115" s="154" t="s">
        <v>380</v>
      </c>
      <c r="D115" s="154">
        <v>17795</v>
      </c>
      <c r="E115" s="154" t="s">
        <v>381</v>
      </c>
      <c r="F115" s="157">
        <v>0.45800000000000002</v>
      </c>
      <c r="G115" s="154" t="s">
        <v>371</v>
      </c>
      <c r="H115" s="154"/>
      <c r="I115" s="154" t="s">
        <v>364</v>
      </c>
      <c r="J115" s="163"/>
    </row>
    <row r="116" spans="1:10" ht="27" x14ac:dyDescent="0.7">
      <c r="A116" s="163">
        <v>9</v>
      </c>
      <c r="B116" s="485"/>
      <c r="C116" s="154" t="s">
        <v>382</v>
      </c>
      <c r="D116" s="154">
        <v>89599</v>
      </c>
      <c r="E116" s="154" t="s">
        <v>383</v>
      </c>
      <c r="F116" s="157">
        <v>0.5</v>
      </c>
      <c r="G116" s="154" t="s">
        <v>371</v>
      </c>
      <c r="H116" s="154"/>
      <c r="I116" s="154" t="s">
        <v>364</v>
      </c>
      <c r="J116" s="163"/>
    </row>
    <row r="117" spans="1:10" ht="27" x14ac:dyDescent="0.7">
      <c r="A117" s="163">
        <v>10</v>
      </c>
      <c r="B117" s="485"/>
      <c r="C117" s="154" t="s">
        <v>384</v>
      </c>
      <c r="D117" s="154">
        <v>4757</v>
      </c>
      <c r="E117" s="154" t="s">
        <v>309</v>
      </c>
      <c r="F117" s="157">
        <v>0.13</v>
      </c>
      <c r="G117" s="154" t="s">
        <v>371</v>
      </c>
      <c r="H117" s="154"/>
      <c r="I117" s="154" t="s">
        <v>364</v>
      </c>
      <c r="J117" s="163"/>
    </row>
    <row r="118" spans="1:10" ht="27" x14ac:dyDescent="0.7">
      <c r="A118" s="163">
        <v>11</v>
      </c>
      <c r="B118" s="485"/>
      <c r="C118" s="154" t="s">
        <v>385</v>
      </c>
      <c r="D118" s="154">
        <v>27256</v>
      </c>
      <c r="E118" s="154" t="s">
        <v>386</v>
      </c>
      <c r="F118" s="157">
        <v>0.85</v>
      </c>
      <c r="G118" s="154" t="s">
        <v>371</v>
      </c>
      <c r="H118" s="154"/>
      <c r="I118" s="154" t="s">
        <v>364</v>
      </c>
      <c r="J118" s="163"/>
    </row>
    <row r="119" spans="1:10" ht="27" x14ac:dyDescent="0.7">
      <c r="A119" s="163">
        <v>12</v>
      </c>
      <c r="B119" s="486"/>
      <c r="C119" s="154" t="s">
        <v>387</v>
      </c>
      <c r="D119" s="154">
        <v>17795</v>
      </c>
      <c r="E119" s="154" t="s">
        <v>377</v>
      </c>
      <c r="F119" s="157">
        <v>0.17399999999999999</v>
      </c>
      <c r="G119" s="154" t="s">
        <v>371</v>
      </c>
      <c r="H119" s="154"/>
      <c r="I119" s="154" t="s">
        <v>364</v>
      </c>
      <c r="J119" s="163"/>
    </row>
    <row r="120" spans="1:10" ht="27" x14ac:dyDescent="0.85">
      <c r="A120" s="473" t="s">
        <v>389</v>
      </c>
      <c r="B120" s="473"/>
      <c r="C120" s="473"/>
      <c r="D120" s="473"/>
      <c r="E120" s="473"/>
      <c r="F120" s="167">
        <f>SUM(F108:F119)</f>
        <v>5.2449999999999992</v>
      </c>
      <c r="G120" s="16"/>
      <c r="H120" s="16"/>
      <c r="I120" s="16"/>
      <c r="J120" s="16"/>
    </row>
    <row r="121" spans="1:10" ht="54" x14ac:dyDescent="0.7">
      <c r="A121" s="163">
        <v>1</v>
      </c>
      <c r="B121" s="489" t="s">
        <v>313</v>
      </c>
      <c r="C121" s="154" t="s">
        <v>308</v>
      </c>
      <c r="D121" s="154">
        <v>89599</v>
      </c>
      <c r="E121" s="154" t="s">
        <v>309</v>
      </c>
      <c r="F121" s="157">
        <v>15</v>
      </c>
      <c r="G121" s="154" t="s">
        <v>300</v>
      </c>
      <c r="H121" s="154" t="s">
        <v>174</v>
      </c>
      <c r="I121" s="154" t="s">
        <v>305</v>
      </c>
      <c r="J121" s="154" t="s">
        <v>291</v>
      </c>
    </row>
    <row r="122" spans="1:10" ht="27" x14ac:dyDescent="0.7">
      <c r="A122" s="163">
        <v>2</v>
      </c>
      <c r="B122" s="489"/>
      <c r="C122" s="154" t="s">
        <v>310</v>
      </c>
      <c r="D122" s="154">
        <v>34757</v>
      </c>
      <c r="E122" s="154" t="s">
        <v>311</v>
      </c>
      <c r="F122" s="157">
        <v>13</v>
      </c>
      <c r="G122" s="154" t="s">
        <v>300</v>
      </c>
      <c r="H122" s="154" t="s">
        <v>174</v>
      </c>
      <c r="I122" s="154"/>
      <c r="J122" s="154"/>
    </row>
    <row r="123" spans="1:10" ht="54" x14ac:dyDescent="0.7">
      <c r="A123" s="163">
        <v>3</v>
      </c>
      <c r="B123" s="489"/>
      <c r="C123" s="154" t="s">
        <v>312</v>
      </c>
      <c r="D123" s="154">
        <v>116383</v>
      </c>
      <c r="E123" s="154" t="s">
        <v>252</v>
      </c>
      <c r="F123" s="157">
        <v>40</v>
      </c>
      <c r="G123" s="154" t="s">
        <v>300</v>
      </c>
      <c r="H123" s="154" t="s">
        <v>174</v>
      </c>
      <c r="I123" s="154" t="s">
        <v>305</v>
      </c>
      <c r="J123" s="154" t="s">
        <v>291</v>
      </c>
    </row>
    <row r="124" spans="1:10" ht="27" x14ac:dyDescent="0.85">
      <c r="A124" s="473" t="s">
        <v>322</v>
      </c>
      <c r="B124" s="473"/>
      <c r="C124" s="473"/>
      <c r="D124" s="473"/>
      <c r="E124" s="473"/>
      <c r="F124" s="162">
        <f>SUM(F121:F123)</f>
        <v>68</v>
      </c>
      <c r="G124" s="16"/>
      <c r="H124" s="16"/>
      <c r="I124" s="16"/>
      <c r="J124" s="16"/>
    </row>
    <row r="125" spans="1:10" ht="27" x14ac:dyDescent="0.7">
      <c r="A125" s="163">
        <v>1</v>
      </c>
      <c r="B125" s="481" t="s">
        <v>395</v>
      </c>
      <c r="C125" s="154" t="s">
        <v>390</v>
      </c>
      <c r="D125" s="159">
        <v>89599</v>
      </c>
      <c r="E125" s="154" t="s">
        <v>336</v>
      </c>
      <c r="F125" s="157">
        <v>1</v>
      </c>
      <c r="G125" s="154" t="s">
        <v>300</v>
      </c>
      <c r="H125" s="154"/>
      <c r="I125" s="154" t="s">
        <v>364</v>
      </c>
      <c r="J125" s="154"/>
    </row>
    <row r="126" spans="1:10" ht="27" x14ac:dyDescent="0.7">
      <c r="A126" s="163">
        <v>2</v>
      </c>
      <c r="B126" s="482"/>
      <c r="C126" s="154" t="s">
        <v>391</v>
      </c>
      <c r="D126" s="159">
        <v>75520</v>
      </c>
      <c r="E126" s="154" t="s">
        <v>392</v>
      </c>
      <c r="F126" s="157">
        <v>1</v>
      </c>
      <c r="G126" s="154" t="s">
        <v>300</v>
      </c>
      <c r="H126" s="154"/>
      <c r="I126" s="154" t="s">
        <v>364</v>
      </c>
      <c r="J126" s="154"/>
    </row>
    <row r="127" spans="1:10" ht="54" x14ac:dyDescent="0.7">
      <c r="A127" s="163">
        <v>3</v>
      </c>
      <c r="B127" s="482"/>
      <c r="C127" s="154" t="s">
        <v>393</v>
      </c>
      <c r="D127" s="159">
        <v>116383</v>
      </c>
      <c r="E127" s="154" t="s">
        <v>366</v>
      </c>
      <c r="F127" s="157">
        <v>6</v>
      </c>
      <c r="G127" s="154" t="s">
        <v>300</v>
      </c>
      <c r="H127" s="154"/>
      <c r="I127" s="154" t="s">
        <v>305</v>
      </c>
      <c r="J127" s="154" t="s">
        <v>291</v>
      </c>
    </row>
    <row r="128" spans="1:10" ht="27" x14ac:dyDescent="0.7">
      <c r="A128" s="163">
        <v>4</v>
      </c>
      <c r="B128" s="483"/>
      <c r="C128" s="154" t="s">
        <v>394</v>
      </c>
      <c r="D128" s="159">
        <v>99719</v>
      </c>
      <c r="E128" s="154" t="s">
        <v>266</v>
      </c>
      <c r="F128" s="157">
        <v>1</v>
      </c>
      <c r="G128" s="154" t="s">
        <v>300</v>
      </c>
      <c r="H128" s="154"/>
      <c r="I128" s="154" t="s">
        <v>364</v>
      </c>
      <c r="J128" s="154"/>
    </row>
    <row r="129" spans="1:10" ht="27" x14ac:dyDescent="0.85">
      <c r="A129" s="473" t="s">
        <v>396</v>
      </c>
      <c r="B129" s="473"/>
      <c r="C129" s="473"/>
      <c r="D129" s="473"/>
      <c r="E129" s="473"/>
      <c r="F129" s="167">
        <f>SUM(F125:F128)</f>
        <v>9</v>
      </c>
      <c r="G129" s="165"/>
      <c r="H129" s="165"/>
      <c r="I129" s="165"/>
      <c r="J129" s="165"/>
    </row>
    <row r="130" spans="1:10" ht="54" x14ac:dyDescent="0.7">
      <c r="B130" s="154" t="s">
        <v>403</v>
      </c>
      <c r="C130" s="154" t="s">
        <v>404</v>
      </c>
      <c r="D130" s="154">
        <v>75520</v>
      </c>
      <c r="E130" s="154" t="s">
        <v>392</v>
      </c>
      <c r="F130" s="157">
        <v>2</v>
      </c>
      <c r="G130" s="154" t="s">
        <v>300</v>
      </c>
      <c r="H130" s="154"/>
      <c r="I130" s="154" t="s">
        <v>405</v>
      </c>
      <c r="J130" s="154" t="s">
        <v>406</v>
      </c>
    </row>
    <row r="131" spans="1:10" ht="27" x14ac:dyDescent="0.7">
      <c r="B131" s="154" t="s">
        <v>407</v>
      </c>
      <c r="C131" s="154" t="s">
        <v>408</v>
      </c>
      <c r="D131" s="154">
        <v>99719</v>
      </c>
      <c r="E131" s="154" t="s">
        <v>266</v>
      </c>
      <c r="F131" s="157">
        <v>0.2</v>
      </c>
      <c r="G131" s="154" t="s">
        <v>300</v>
      </c>
      <c r="H131" s="154"/>
      <c r="I131" s="154" t="s">
        <v>350</v>
      </c>
      <c r="J131" s="154" t="s">
        <v>409</v>
      </c>
    </row>
    <row r="132" spans="1:10" ht="27" x14ac:dyDescent="0.85">
      <c r="A132" s="473" t="s">
        <v>1055</v>
      </c>
      <c r="B132" s="473"/>
      <c r="C132" s="473"/>
      <c r="D132" s="473"/>
      <c r="E132" s="473"/>
      <c r="F132" s="167">
        <f>F131+F130</f>
        <v>2.2000000000000002</v>
      </c>
      <c r="G132" s="165"/>
      <c r="H132" s="165"/>
      <c r="I132" s="165"/>
      <c r="J132" s="165"/>
    </row>
    <row r="133" spans="1:10" ht="27" x14ac:dyDescent="0.85">
      <c r="A133" s="474" t="s">
        <v>1054</v>
      </c>
      <c r="B133" s="474"/>
      <c r="C133" s="474"/>
      <c r="D133" s="474"/>
      <c r="E133" s="474"/>
      <c r="F133" s="434">
        <f>F132+F129+F124+F120+F107+F71+F65+F40+F27+F13+F9+F6</f>
        <v>961</v>
      </c>
      <c r="G133" s="404"/>
      <c r="H133" s="404"/>
      <c r="I133" s="404"/>
      <c r="J133" s="404"/>
    </row>
  </sheetData>
  <mergeCells count="34"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  <mergeCell ref="A120:E120"/>
    <mergeCell ref="B3:B5"/>
    <mergeCell ref="A6:E6"/>
    <mergeCell ref="B121:B123"/>
    <mergeCell ref="A9:E9"/>
    <mergeCell ref="B72:B106"/>
    <mergeCell ref="A107:E107"/>
    <mergeCell ref="B7:B8"/>
    <mergeCell ref="A132:E132"/>
    <mergeCell ref="A133:E133"/>
    <mergeCell ref="A129:E129"/>
    <mergeCell ref="B10:B12"/>
    <mergeCell ref="A13:E13"/>
    <mergeCell ref="B41:B64"/>
    <mergeCell ref="B65:E65"/>
    <mergeCell ref="B125:B128"/>
    <mergeCell ref="A124:E124"/>
    <mergeCell ref="B66:B70"/>
    <mergeCell ref="A71:E71"/>
    <mergeCell ref="B28:B39"/>
    <mergeCell ref="A40:E40"/>
    <mergeCell ref="B14:B26"/>
    <mergeCell ref="A27:E27"/>
    <mergeCell ref="B108:B1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B312-832A-4026-B6BB-16D84412E600}">
  <sheetPr>
    <pageSetUpPr fitToPage="1"/>
  </sheetPr>
  <dimension ref="A1:J82"/>
  <sheetViews>
    <sheetView rightToLeft="1" topLeftCell="A65" zoomScale="65" zoomScaleNormal="65" workbookViewId="0">
      <selection activeCell="F82" sqref="F82"/>
    </sheetView>
  </sheetViews>
  <sheetFormatPr defaultRowHeight="27.75" customHeight="1" x14ac:dyDescent="0.7"/>
  <cols>
    <col min="1" max="1" width="5.44140625" style="237" customWidth="1"/>
    <col min="2" max="2" width="13.6640625" style="238" customWidth="1"/>
    <col min="3" max="3" width="62" style="239" bestFit="1" customWidth="1"/>
    <col min="4" max="4" width="15.44140625" style="239" bestFit="1" customWidth="1"/>
    <col min="5" max="5" width="55" style="240" bestFit="1" customWidth="1"/>
    <col min="6" max="6" width="29.5546875" style="237" bestFit="1" customWidth="1"/>
    <col min="7" max="7" width="26.6640625" style="241" customWidth="1"/>
    <col min="8" max="8" width="27.44140625" style="241" bestFit="1" customWidth="1"/>
    <col min="9" max="9" width="21" style="237" bestFit="1" customWidth="1"/>
    <col min="10" max="10" width="37.6640625" style="237" bestFit="1" customWidth="1"/>
    <col min="11" max="11" width="16.6640625" style="237" customWidth="1"/>
    <col min="12" max="12" width="9" style="237" customWidth="1"/>
    <col min="13" max="13" width="28.33203125" style="237" customWidth="1"/>
    <col min="14" max="14" width="19" style="237" customWidth="1"/>
    <col min="15" max="15" width="18.6640625" style="237" customWidth="1"/>
    <col min="16" max="255" width="8.88671875" style="237"/>
    <col min="256" max="256" width="5.44140625" style="237" customWidth="1"/>
    <col min="257" max="257" width="13.6640625" style="237" customWidth="1"/>
    <col min="258" max="258" width="62" style="237" bestFit="1" customWidth="1"/>
    <col min="259" max="259" width="15.44140625" style="237" bestFit="1" customWidth="1"/>
    <col min="260" max="260" width="55" style="237" bestFit="1" customWidth="1"/>
    <col min="261" max="261" width="29.5546875" style="237" bestFit="1" customWidth="1"/>
    <col min="262" max="262" width="16.6640625" style="237" bestFit="1" customWidth="1"/>
    <col min="263" max="263" width="0" style="237" hidden="1" customWidth="1"/>
    <col min="264" max="264" width="27.44140625" style="237" bestFit="1" customWidth="1"/>
    <col min="265" max="265" width="21" style="237" bestFit="1" customWidth="1"/>
    <col min="266" max="266" width="37.6640625" style="237" bestFit="1" customWidth="1"/>
    <col min="267" max="267" width="16.6640625" style="237" customWidth="1"/>
    <col min="268" max="268" width="9" style="237" customWidth="1"/>
    <col min="269" max="269" width="28.33203125" style="237" customWidth="1"/>
    <col min="270" max="270" width="19" style="237" customWidth="1"/>
    <col min="271" max="271" width="18.6640625" style="237" customWidth="1"/>
    <col min="272" max="511" width="8.88671875" style="237"/>
    <col min="512" max="512" width="5.44140625" style="237" customWidth="1"/>
    <col min="513" max="513" width="13.6640625" style="237" customWidth="1"/>
    <col min="514" max="514" width="62" style="237" bestFit="1" customWidth="1"/>
    <col min="515" max="515" width="15.44140625" style="237" bestFit="1" customWidth="1"/>
    <col min="516" max="516" width="55" style="237" bestFit="1" customWidth="1"/>
    <col min="517" max="517" width="29.5546875" style="237" bestFit="1" customWidth="1"/>
    <col min="518" max="518" width="16.6640625" style="237" bestFit="1" customWidth="1"/>
    <col min="519" max="519" width="0" style="237" hidden="1" customWidth="1"/>
    <col min="520" max="520" width="27.44140625" style="237" bestFit="1" customWidth="1"/>
    <col min="521" max="521" width="21" style="237" bestFit="1" customWidth="1"/>
    <col min="522" max="522" width="37.6640625" style="237" bestFit="1" customWidth="1"/>
    <col min="523" max="523" width="16.6640625" style="237" customWidth="1"/>
    <col min="524" max="524" width="9" style="237" customWidth="1"/>
    <col min="525" max="525" width="28.33203125" style="237" customWidth="1"/>
    <col min="526" max="526" width="19" style="237" customWidth="1"/>
    <col min="527" max="527" width="18.6640625" style="237" customWidth="1"/>
    <col min="528" max="767" width="8.88671875" style="237"/>
    <col min="768" max="768" width="5.44140625" style="237" customWidth="1"/>
    <col min="769" max="769" width="13.6640625" style="237" customWidth="1"/>
    <col min="770" max="770" width="62" style="237" bestFit="1" customWidth="1"/>
    <col min="771" max="771" width="15.44140625" style="237" bestFit="1" customWidth="1"/>
    <col min="772" max="772" width="55" style="237" bestFit="1" customWidth="1"/>
    <col min="773" max="773" width="29.5546875" style="237" bestFit="1" customWidth="1"/>
    <col min="774" max="774" width="16.6640625" style="237" bestFit="1" customWidth="1"/>
    <col min="775" max="775" width="0" style="237" hidden="1" customWidth="1"/>
    <col min="776" max="776" width="27.44140625" style="237" bestFit="1" customWidth="1"/>
    <col min="777" max="777" width="21" style="237" bestFit="1" customWidth="1"/>
    <col min="778" max="778" width="37.6640625" style="237" bestFit="1" customWidth="1"/>
    <col min="779" max="779" width="16.6640625" style="237" customWidth="1"/>
    <col min="780" max="780" width="9" style="237" customWidth="1"/>
    <col min="781" max="781" width="28.33203125" style="237" customWidth="1"/>
    <col min="782" max="782" width="19" style="237" customWidth="1"/>
    <col min="783" max="783" width="18.6640625" style="237" customWidth="1"/>
    <col min="784" max="1023" width="8.88671875" style="237"/>
    <col min="1024" max="1024" width="5.44140625" style="237" customWidth="1"/>
    <col min="1025" max="1025" width="13.6640625" style="237" customWidth="1"/>
    <col min="1026" max="1026" width="62" style="237" bestFit="1" customWidth="1"/>
    <col min="1027" max="1027" width="15.44140625" style="237" bestFit="1" customWidth="1"/>
    <col min="1028" max="1028" width="55" style="237" bestFit="1" customWidth="1"/>
    <col min="1029" max="1029" width="29.5546875" style="237" bestFit="1" customWidth="1"/>
    <col min="1030" max="1030" width="16.6640625" style="237" bestFit="1" customWidth="1"/>
    <col min="1031" max="1031" width="0" style="237" hidden="1" customWidth="1"/>
    <col min="1032" max="1032" width="27.44140625" style="237" bestFit="1" customWidth="1"/>
    <col min="1033" max="1033" width="21" style="237" bestFit="1" customWidth="1"/>
    <col min="1034" max="1034" width="37.6640625" style="237" bestFit="1" customWidth="1"/>
    <col min="1035" max="1035" width="16.6640625" style="237" customWidth="1"/>
    <col min="1036" max="1036" width="9" style="237" customWidth="1"/>
    <col min="1037" max="1037" width="28.33203125" style="237" customWidth="1"/>
    <col min="1038" max="1038" width="19" style="237" customWidth="1"/>
    <col min="1039" max="1039" width="18.6640625" style="237" customWidth="1"/>
    <col min="1040" max="1279" width="8.88671875" style="237"/>
    <col min="1280" max="1280" width="5.44140625" style="237" customWidth="1"/>
    <col min="1281" max="1281" width="13.6640625" style="237" customWidth="1"/>
    <col min="1282" max="1282" width="62" style="237" bestFit="1" customWidth="1"/>
    <col min="1283" max="1283" width="15.44140625" style="237" bestFit="1" customWidth="1"/>
    <col min="1284" max="1284" width="55" style="237" bestFit="1" customWidth="1"/>
    <col min="1285" max="1285" width="29.5546875" style="237" bestFit="1" customWidth="1"/>
    <col min="1286" max="1286" width="16.6640625" style="237" bestFit="1" customWidth="1"/>
    <col min="1287" max="1287" width="0" style="237" hidden="1" customWidth="1"/>
    <col min="1288" max="1288" width="27.44140625" style="237" bestFit="1" customWidth="1"/>
    <col min="1289" max="1289" width="21" style="237" bestFit="1" customWidth="1"/>
    <col min="1290" max="1290" width="37.6640625" style="237" bestFit="1" customWidth="1"/>
    <col min="1291" max="1291" width="16.6640625" style="237" customWidth="1"/>
    <col min="1292" max="1292" width="9" style="237" customWidth="1"/>
    <col min="1293" max="1293" width="28.33203125" style="237" customWidth="1"/>
    <col min="1294" max="1294" width="19" style="237" customWidth="1"/>
    <col min="1295" max="1295" width="18.6640625" style="237" customWidth="1"/>
    <col min="1296" max="1535" width="8.88671875" style="237"/>
    <col min="1536" max="1536" width="5.44140625" style="237" customWidth="1"/>
    <col min="1537" max="1537" width="13.6640625" style="237" customWidth="1"/>
    <col min="1538" max="1538" width="62" style="237" bestFit="1" customWidth="1"/>
    <col min="1539" max="1539" width="15.44140625" style="237" bestFit="1" customWidth="1"/>
    <col min="1540" max="1540" width="55" style="237" bestFit="1" customWidth="1"/>
    <col min="1541" max="1541" width="29.5546875" style="237" bestFit="1" customWidth="1"/>
    <col min="1542" max="1542" width="16.6640625" style="237" bestFit="1" customWidth="1"/>
    <col min="1543" max="1543" width="0" style="237" hidden="1" customWidth="1"/>
    <col min="1544" max="1544" width="27.44140625" style="237" bestFit="1" customWidth="1"/>
    <col min="1545" max="1545" width="21" style="237" bestFit="1" customWidth="1"/>
    <col min="1546" max="1546" width="37.6640625" style="237" bestFit="1" customWidth="1"/>
    <col min="1547" max="1547" width="16.6640625" style="237" customWidth="1"/>
    <col min="1548" max="1548" width="9" style="237" customWidth="1"/>
    <col min="1549" max="1549" width="28.33203125" style="237" customWidth="1"/>
    <col min="1550" max="1550" width="19" style="237" customWidth="1"/>
    <col min="1551" max="1551" width="18.6640625" style="237" customWidth="1"/>
    <col min="1552" max="1791" width="8.88671875" style="237"/>
    <col min="1792" max="1792" width="5.44140625" style="237" customWidth="1"/>
    <col min="1793" max="1793" width="13.6640625" style="237" customWidth="1"/>
    <col min="1794" max="1794" width="62" style="237" bestFit="1" customWidth="1"/>
    <col min="1795" max="1795" width="15.44140625" style="237" bestFit="1" customWidth="1"/>
    <col min="1796" max="1796" width="55" style="237" bestFit="1" customWidth="1"/>
    <col min="1797" max="1797" width="29.5546875" style="237" bestFit="1" customWidth="1"/>
    <col min="1798" max="1798" width="16.6640625" style="237" bestFit="1" customWidth="1"/>
    <col min="1799" max="1799" width="0" style="237" hidden="1" customWidth="1"/>
    <col min="1800" max="1800" width="27.44140625" style="237" bestFit="1" customWidth="1"/>
    <col min="1801" max="1801" width="21" style="237" bestFit="1" customWidth="1"/>
    <col min="1802" max="1802" width="37.6640625" style="237" bestFit="1" customWidth="1"/>
    <col min="1803" max="1803" width="16.6640625" style="237" customWidth="1"/>
    <col min="1804" max="1804" width="9" style="237" customWidth="1"/>
    <col min="1805" max="1805" width="28.33203125" style="237" customWidth="1"/>
    <col min="1806" max="1806" width="19" style="237" customWidth="1"/>
    <col min="1807" max="1807" width="18.6640625" style="237" customWidth="1"/>
    <col min="1808" max="2047" width="8.88671875" style="237"/>
    <col min="2048" max="2048" width="5.44140625" style="237" customWidth="1"/>
    <col min="2049" max="2049" width="13.6640625" style="237" customWidth="1"/>
    <col min="2050" max="2050" width="62" style="237" bestFit="1" customWidth="1"/>
    <col min="2051" max="2051" width="15.44140625" style="237" bestFit="1" customWidth="1"/>
    <col min="2052" max="2052" width="55" style="237" bestFit="1" customWidth="1"/>
    <col min="2053" max="2053" width="29.5546875" style="237" bestFit="1" customWidth="1"/>
    <col min="2054" max="2054" width="16.6640625" style="237" bestFit="1" customWidth="1"/>
    <col min="2055" max="2055" width="0" style="237" hidden="1" customWidth="1"/>
    <col min="2056" max="2056" width="27.44140625" style="237" bestFit="1" customWidth="1"/>
    <col min="2057" max="2057" width="21" style="237" bestFit="1" customWidth="1"/>
    <col min="2058" max="2058" width="37.6640625" style="237" bestFit="1" customWidth="1"/>
    <col min="2059" max="2059" width="16.6640625" style="237" customWidth="1"/>
    <col min="2060" max="2060" width="9" style="237" customWidth="1"/>
    <col min="2061" max="2061" width="28.33203125" style="237" customWidth="1"/>
    <col min="2062" max="2062" width="19" style="237" customWidth="1"/>
    <col min="2063" max="2063" width="18.6640625" style="237" customWidth="1"/>
    <col min="2064" max="2303" width="8.88671875" style="237"/>
    <col min="2304" max="2304" width="5.44140625" style="237" customWidth="1"/>
    <col min="2305" max="2305" width="13.6640625" style="237" customWidth="1"/>
    <col min="2306" max="2306" width="62" style="237" bestFit="1" customWidth="1"/>
    <col min="2307" max="2307" width="15.44140625" style="237" bestFit="1" customWidth="1"/>
    <col min="2308" max="2308" width="55" style="237" bestFit="1" customWidth="1"/>
    <col min="2309" max="2309" width="29.5546875" style="237" bestFit="1" customWidth="1"/>
    <col min="2310" max="2310" width="16.6640625" style="237" bestFit="1" customWidth="1"/>
    <col min="2311" max="2311" width="0" style="237" hidden="1" customWidth="1"/>
    <col min="2312" max="2312" width="27.44140625" style="237" bestFit="1" customWidth="1"/>
    <col min="2313" max="2313" width="21" style="237" bestFit="1" customWidth="1"/>
    <col min="2314" max="2314" width="37.6640625" style="237" bestFit="1" customWidth="1"/>
    <col min="2315" max="2315" width="16.6640625" style="237" customWidth="1"/>
    <col min="2316" max="2316" width="9" style="237" customWidth="1"/>
    <col min="2317" max="2317" width="28.33203125" style="237" customWidth="1"/>
    <col min="2318" max="2318" width="19" style="237" customWidth="1"/>
    <col min="2319" max="2319" width="18.6640625" style="237" customWidth="1"/>
    <col min="2320" max="2559" width="8.88671875" style="237"/>
    <col min="2560" max="2560" width="5.44140625" style="237" customWidth="1"/>
    <col min="2561" max="2561" width="13.6640625" style="237" customWidth="1"/>
    <col min="2562" max="2562" width="62" style="237" bestFit="1" customWidth="1"/>
    <col min="2563" max="2563" width="15.44140625" style="237" bestFit="1" customWidth="1"/>
    <col min="2564" max="2564" width="55" style="237" bestFit="1" customWidth="1"/>
    <col min="2565" max="2565" width="29.5546875" style="237" bestFit="1" customWidth="1"/>
    <col min="2566" max="2566" width="16.6640625" style="237" bestFit="1" customWidth="1"/>
    <col min="2567" max="2567" width="0" style="237" hidden="1" customWidth="1"/>
    <col min="2568" max="2568" width="27.44140625" style="237" bestFit="1" customWidth="1"/>
    <col min="2569" max="2569" width="21" style="237" bestFit="1" customWidth="1"/>
    <col min="2570" max="2570" width="37.6640625" style="237" bestFit="1" customWidth="1"/>
    <col min="2571" max="2571" width="16.6640625" style="237" customWidth="1"/>
    <col min="2572" max="2572" width="9" style="237" customWidth="1"/>
    <col min="2573" max="2573" width="28.33203125" style="237" customWidth="1"/>
    <col min="2574" max="2574" width="19" style="237" customWidth="1"/>
    <col min="2575" max="2575" width="18.6640625" style="237" customWidth="1"/>
    <col min="2576" max="2815" width="8.88671875" style="237"/>
    <col min="2816" max="2816" width="5.44140625" style="237" customWidth="1"/>
    <col min="2817" max="2817" width="13.6640625" style="237" customWidth="1"/>
    <col min="2818" max="2818" width="62" style="237" bestFit="1" customWidth="1"/>
    <col min="2819" max="2819" width="15.44140625" style="237" bestFit="1" customWidth="1"/>
    <col min="2820" max="2820" width="55" style="237" bestFit="1" customWidth="1"/>
    <col min="2821" max="2821" width="29.5546875" style="237" bestFit="1" customWidth="1"/>
    <col min="2822" max="2822" width="16.6640625" style="237" bestFit="1" customWidth="1"/>
    <col min="2823" max="2823" width="0" style="237" hidden="1" customWidth="1"/>
    <col min="2824" max="2824" width="27.44140625" style="237" bestFit="1" customWidth="1"/>
    <col min="2825" max="2825" width="21" style="237" bestFit="1" customWidth="1"/>
    <col min="2826" max="2826" width="37.6640625" style="237" bestFit="1" customWidth="1"/>
    <col min="2827" max="2827" width="16.6640625" style="237" customWidth="1"/>
    <col min="2828" max="2828" width="9" style="237" customWidth="1"/>
    <col min="2829" max="2829" width="28.33203125" style="237" customWidth="1"/>
    <col min="2830" max="2830" width="19" style="237" customWidth="1"/>
    <col min="2831" max="2831" width="18.6640625" style="237" customWidth="1"/>
    <col min="2832" max="3071" width="8.88671875" style="237"/>
    <col min="3072" max="3072" width="5.44140625" style="237" customWidth="1"/>
    <col min="3073" max="3073" width="13.6640625" style="237" customWidth="1"/>
    <col min="3074" max="3074" width="62" style="237" bestFit="1" customWidth="1"/>
    <col min="3075" max="3075" width="15.44140625" style="237" bestFit="1" customWidth="1"/>
    <col min="3076" max="3076" width="55" style="237" bestFit="1" customWidth="1"/>
    <col min="3077" max="3077" width="29.5546875" style="237" bestFit="1" customWidth="1"/>
    <col min="3078" max="3078" width="16.6640625" style="237" bestFit="1" customWidth="1"/>
    <col min="3079" max="3079" width="0" style="237" hidden="1" customWidth="1"/>
    <col min="3080" max="3080" width="27.44140625" style="237" bestFit="1" customWidth="1"/>
    <col min="3081" max="3081" width="21" style="237" bestFit="1" customWidth="1"/>
    <col min="3082" max="3082" width="37.6640625" style="237" bestFit="1" customWidth="1"/>
    <col min="3083" max="3083" width="16.6640625" style="237" customWidth="1"/>
    <col min="3084" max="3084" width="9" style="237" customWidth="1"/>
    <col min="3085" max="3085" width="28.33203125" style="237" customWidth="1"/>
    <col min="3086" max="3086" width="19" style="237" customWidth="1"/>
    <col min="3087" max="3087" width="18.6640625" style="237" customWidth="1"/>
    <col min="3088" max="3327" width="8.88671875" style="237"/>
    <col min="3328" max="3328" width="5.44140625" style="237" customWidth="1"/>
    <col min="3329" max="3329" width="13.6640625" style="237" customWidth="1"/>
    <col min="3330" max="3330" width="62" style="237" bestFit="1" customWidth="1"/>
    <col min="3331" max="3331" width="15.44140625" style="237" bestFit="1" customWidth="1"/>
    <col min="3332" max="3332" width="55" style="237" bestFit="1" customWidth="1"/>
    <col min="3333" max="3333" width="29.5546875" style="237" bestFit="1" customWidth="1"/>
    <col min="3334" max="3334" width="16.6640625" style="237" bestFit="1" customWidth="1"/>
    <col min="3335" max="3335" width="0" style="237" hidden="1" customWidth="1"/>
    <col min="3336" max="3336" width="27.44140625" style="237" bestFit="1" customWidth="1"/>
    <col min="3337" max="3337" width="21" style="237" bestFit="1" customWidth="1"/>
    <col min="3338" max="3338" width="37.6640625" style="237" bestFit="1" customWidth="1"/>
    <col min="3339" max="3339" width="16.6640625" style="237" customWidth="1"/>
    <col min="3340" max="3340" width="9" style="237" customWidth="1"/>
    <col min="3341" max="3341" width="28.33203125" style="237" customWidth="1"/>
    <col min="3342" max="3342" width="19" style="237" customWidth="1"/>
    <col min="3343" max="3343" width="18.6640625" style="237" customWidth="1"/>
    <col min="3344" max="3583" width="8.88671875" style="237"/>
    <col min="3584" max="3584" width="5.44140625" style="237" customWidth="1"/>
    <col min="3585" max="3585" width="13.6640625" style="237" customWidth="1"/>
    <col min="3586" max="3586" width="62" style="237" bestFit="1" customWidth="1"/>
    <col min="3587" max="3587" width="15.44140625" style="237" bestFit="1" customWidth="1"/>
    <col min="3588" max="3588" width="55" style="237" bestFit="1" customWidth="1"/>
    <col min="3589" max="3589" width="29.5546875" style="237" bestFit="1" customWidth="1"/>
    <col min="3590" max="3590" width="16.6640625" style="237" bestFit="1" customWidth="1"/>
    <col min="3591" max="3591" width="0" style="237" hidden="1" customWidth="1"/>
    <col min="3592" max="3592" width="27.44140625" style="237" bestFit="1" customWidth="1"/>
    <col min="3593" max="3593" width="21" style="237" bestFit="1" customWidth="1"/>
    <col min="3594" max="3594" width="37.6640625" style="237" bestFit="1" customWidth="1"/>
    <col min="3595" max="3595" width="16.6640625" style="237" customWidth="1"/>
    <col min="3596" max="3596" width="9" style="237" customWidth="1"/>
    <col min="3597" max="3597" width="28.33203125" style="237" customWidth="1"/>
    <col min="3598" max="3598" width="19" style="237" customWidth="1"/>
    <col min="3599" max="3599" width="18.6640625" style="237" customWidth="1"/>
    <col min="3600" max="3839" width="8.88671875" style="237"/>
    <col min="3840" max="3840" width="5.44140625" style="237" customWidth="1"/>
    <col min="3841" max="3841" width="13.6640625" style="237" customWidth="1"/>
    <col min="3842" max="3842" width="62" style="237" bestFit="1" customWidth="1"/>
    <col min="3843" max="3843" width="15.44140625" style="237" bestFit="1" customWidth="1"/>
    <col min="3844" max="3844" width="55" style="237" bestFit="1" customWidth="1"/>
    <col min="3845" max="3845" width="29.5546875" style="237" bestFit="1" customWidth="1"/>
    <col min="3846" max="3846" width="16.6640625" style="237" bestFit="1" customWidth="1"/>
    <col min="3847" max="3847" width="0" style="237" hidden="1" customWidth="1"/>
    <col min="3848" max="3848" width="27.44140625" style="237" bestFit="1" customWidth="1"/>
    <col min="3849" max="3849" width="21" style="237" bestFit="1" customWidth="1"/>
    <col min="3850" max="3850" width="37.6640625" style="237" bestFit="1" customWidth="1"/>
    <col min="3851" max="3851" width="16.6640625" style="237" customWidth="1"/>
    <col min="3852" max="3852" width="9" style="237" customWidth="1"/>
    <col min="3853" max="3853" width="28.33203125" style="237" customWidth="1"/>
    <col min="3854" max="3854" width="19" style="237" customWidth="1"/>
    <col min="3855" max="3855" width="18.6640625" style="237" customWidth="1"/>
    <col min="3856" max="4095" width="8.88671875" style="237"/>
    <col min="4096" max="4096" width="5.44140625" style="237" customWidth="1"/>
    <col min="4097" max="4097" width="13.6640625" style="237" customWidth="1"/>
    <col min="4098" max="4098" width="62" style="237" bestFit="1" customWidth="1"/>
    <col min="4099" max="4099" width="15.44140625" style="237" bestFit="1" customWidth="1"/>
    <col min="4100" max="4100" width="55" style="237" bestFit="1" customWidth="1"/>
    <col min="4101" max="4101" width="29.5546875" style="237" bestFit="1" customWidth="1"/>
    <col min="4102" max="4102" width="16.6640625" style="237" bestFit="1" customWidth="1"/>
    <col min="4103" max="4103" width="0" style="237" hidden="1" customWidth="1"/>
    <col min="4104" max="4104" width="27.44140625" style="237" bestFit="1" customWidth="1"/>
    <col min="4105" max="4105" width="21" style="237" bestFit="1" customWidth="1"/>
    <col min="4106" max="4106" width="37.6640625" style="237" bestFit="1" customWidth="1"/>
    <col min="4107" max="4107" width="16.6640625" style="237" customWidth="1"/>
    <col min="4108" max="4108" width="9" style="237" customWidth="1"/>
    <col min="4109" max="4109" width="28.33203125" style="237" customWidth="1"/>
    <col min="4110" max="4110" width="19" style="237" customWidth="1"/>
    <col min="4111" max="4111" width="18.6640625" style="237" customWidth="1"/>
    <col min="4112" max="4351" width="8.88671875" style="237"/>
    <col min="4352" max="4352" width="5.44140625" style="237" customWidth="1"/>
    <col min="4353" max="4353" width="13.6640625" style="237" customWidth="1"/>
    <col min="4354" max="4354" width="62" style="237" bestFit="1" customWidth="1"/>
    <col min="4355" max="4355" width="15.44140625" style="237" bestFit="1" customWidth="1"/>
    <col min="4356" max="4356" width="55" style="237" bestFit="1" customWidth="1"/>
    <col min="4357" max="4357" width="29.5546875" style="237" bestFit="1" customWidth="1"/>
    <col min="4358" max="4358" width="16.6640625" style="237" bestFit="1" customWidth="1"/>
    <col min="4359" max="4359" width="0" style="237" hidden="1" customWidth="1"/>
    <col min="4360" max="4360" width="27.44140625" style="237" bestFit="1" customWidth="1"/>
    <col min="4361" max="4361" width="21" style="237" bestFit="1" customWidth="1"/>
    <col min="4362" max="4362" width="37.6640625" style="237" bestFit="1" customWidth="1"/>
    <col min="4363" max="4363" width="16.6640625" style="237" customWidth="1"/>
    <col min="4364" max="4364" width="9" style="237" customWidth="1"/>
    <col min="4365" max="4365" width="28.33203125" style="237" customWidth="1"/>
    <col min="4366" max="4366" width="19" style="237" customWidth="1"/>
    <col min="4367" max="4367" width="18.6640625" style="237" customWidth="1"/>
    <col min="4368" max="4607" width="8.88671875" style="237"/>
    <col min="4608" max="4608" width="5.44140625" style="237" customWidth="1"/>
    <col min="4609" max="4609" width="13.6640625" style="237" customWidth="1"/>
    <col min="4610" max="4610" width="62" style="237" bestFit="1" customWidth="1"/>
    <col min="4611" max="4611" width="15.44140625" style="237" bestFit="1" customWidth="1"/>
    <col min="4612" max="4612" width="55" style="237" bestFit="1" customWidth="1"/>
    <col min="4613" max="4613" width="29.5546875" style="237" bestFit="1" customWidth="1"/>
    <col min="4614" max="4614" width="16.6640625" style="237" bestFit="1" customWidth="1"/>
    <col min="4615" max="4615" width="0" style="237" hidden="1" customWidth="1"/>
    <col min="4616" max="4616" width="27.44140625" style="237" bestFit="1" customWidth="1"/>
    <col min="4617" max="4617" width="21" style="237" bestFit="1" customWidth="1"/>
    <col min="4618" max="4618" width="37.6640625" style="237" bestFit="1" customWidth="1"/>
    <col min="4619" max="4619" width="16.6640625" style="237" customWidth="1"/>
    <col min="4620" max="4620" width="9" style="237" customWidth="1"/>
    <col min="4621" max="4621" width="28.33203125" style="237" customWidth="1"/>
    <col min="4622" max="4622" width="19" style="237" customWidth="1"/>
    <col min="4623" max="4623" width="18.6640625" style="237" customWidth="1"/>
    <col min="4624" max="4863" width="8.88671875" style="237"/>
    <col min="4864" max="4864" width="5.44140625" style="237" customWidth="1"/>
    <col min="4865" max="4865" width="13.6640625" style="237" customWidth="1"/>
    <col min="4866" max="4866" width="62" style="237" bestFit="1" customWidth="1"/>
    <col min="4867" max="4867" width="15.44140625" style="237" bestFit="1" customWidth="1"/>
    <col min="4868" max="4868" width="55" style="237" bestFit="1" customWidth="1"/>
    <col min="4869" max="4869" width="29.5546875" style="237" bestFit="1" customWidth="1"/>
    <col min="4870" max="4870" width="16.6640625" style="237" bestFit="1" customWidth="1"/>
    <col min="4871" max="4871" width="0" style="237" hidden="1" customWidth="1"/>
    <col min="4872" max="4872" width="27.44140625" style="237" bestFit="1" customWidth="1"/>
    <col min="4873" max="4873" width="21" style="237" bestFit="1" customWidth="1"/>
    <col min="4874" max="4874" width="37.6640625" style="237" bestFit="1" customWidth="1"/>
    <col min="4875" max="4875" width="16.6640625" style="237" customWidth="1"/>
    <col min="4876" max="4876" width="9" style="237" customWidth="1"/>
    <col min="4877" max="4877" width="28.33203125" style="237" customWidth="1"/>
    <col min="4878" max="4878" width="19" style="237" customWidth="1"/>
    <col min="4879" max="4879" width="18.6640625" style="237" customWidth="1"/>
    <col min="4880" max="5119" width="8.88671875" style="237"/>
    <col min="5120" max="5120" width="5.44140625" style="237" customWidth="1"/>
    <col min="5121" max="5121" width="13.6640625" style="237" customWidth="1"/>
    <col min="5122" max="5122" width="62" style="237" bestFit="1" customWidth="1"/>
    <col min="5123" max="5123" width="15.44140625" style="237" bestFit="1" customWidth="1"/>
    <col min="5124" max="5124" width="55" style="237" bestFit="1" customWidth="1"/>
    <col min="5125" max="5125" width="29.5546875" style="237" bestFit="1" customWidth="1"/>
    <col min="5126" max="5126" width="16.6640625" style="237" bestFit="1" customWidth="1"/>
    <col min="5127" max="5127" width="0" style="237" hidden="1" customWidth="1"/>
    <col min="5128" max="5128" width="27.44140625" style="237" bestFit="1" customWidth="1"/>
    <col min="5129" max="5129" width="21" style="237" bestFit="1" customWidth="1"/>
    <col min="5130" max="5130" width="37.6640625" style="237" bestFit="1" customWidth="1"/>
    <col min="5131" max="5131" width="16.6640625" style="237" customWidth="1"/>
    <col min="5132" max="5132" width="9" style="237" customWidth="1"/>
    <col min="5133" max="5133" width="28.33203125" style="237" customWidth="1"/>
    <col min="5134" max="5134" width="19" style="237" customWidth="1"/>
    <col min="5135" max="5135" width="18.6640625" style="237" customWidth="1"/>
    <col min="5136" max="5375" width="8.88671875" style="237"/>
    <col min="5376" max="5376" width="5.44140625" style="237" customWidth="1"/>
    <col min="5377" max="5377" width="13.6640625" style="237" customWidth="1"/>
    <col min="5378" max="5378" width="62" style="237" bestFit="1" customWidth="1"/>
    <col min="5379" max="5379" width="15.44140625" style="237" bestFit="1" customWidth="1"/>
    <col min="5380" max="5380" width="55" style="237" bestFit="1" customWidth="1"/>
    <col min="5381" max="5381" width="29.5546875" style="237" bestFit="1" customWidth="1"/>
    <col min="5382" max="5382" width="16.6640625" style="237" bestFit="1" customWidth="1"/>
    <col min="5383" max="5383" width="0" style="237" hidden="1" customWidth="1"/>
    <col min="5384" max="5384" width="27.44140625" style="237" bestFit="1" customWidth="1"/>
    <col min="5385" max="5385" width="21" style="237" bestFit="1" customWidth="1"/>
    <col min="5386" max="5386" width="37.6640625" style="237" bestFit="1" customWidth="1"/>
    <col min="5387" max="5387" width="16.6640625" style="237" customWidth="1"/>
    <col min="5388" max="5388" width="9" style="237" customWidth="1"/>
    <col min="5389" max="5389" width="28.33203125" style="237" customWidth="1"/>
    <col min="5390" max="5390" width="19" style="237" customWidth="1"/>
    <col min="5391" max="5391" width="18.6640625" style="237" customWidth="1"/>
    <col min="5392" max="5631" width="8.88671875" style="237"/>
    <col min="5632" max="5632" width="5.44140625" style="237" customWidth="1"/>
    <col min="5633" max="5633" width="13.6640625" style="237" customWidth="1"/>
    <col min="5634" max="5634" width="62" style="237" bestFit="1" customWidth="1"/>
    <col min="5635" max="5635" width="15.44140625" style="237" bestFit="1" customWidth="1"/>
    <col min="5636" max="5636" width="55" style="237" bestFit="1" customWidth="1"/>
    <col min="5637" max="5637" width="29.5546875" style="237" bestFit="1" customWidth="1"/>
    <col min="5638" max="5638" width="16.6640625" style="237" bestFit="1" customWidth="1"/>
    <col min="5639" max="5639" width="0" style="237" hidden="1" customWidth="1"/>
    <col min="5640" max="5640" width="27.44140625" style="237" bestFit="1" customWidth="1"/>
    <col min="5641" max="5641" width="21" style="237" bestFit="1" customWidth="1"/>
    <col min="5642" max="5642" width="37.6640625" style="237" bestFit="1" customWidth="1"/>
    <col min="5643" max="5643" width="16.6640625" style="237" customWidth="1"/>
    <col min="5644" max="5644" width="9" style="237" customWidth="1"/>
    <col min="5645" max="5645" width="28.33203125" style="237" customWidth="1"/>
    <col min="5646" max="5646" width="19" style="237" customWidth="1"/>
    <col min="5647" max="5647" width="18.6640625" style="237" customWidth="1"/>
    <col min="5648" max="5887" width="8.88671875" style="237"/>
    <col min="5888" max="5888" width="5.44140625" style="237" customWidth="1"/>
    <col min="5889" max="5889" width="13.6640625" style="237" customWidth="1"/>
    <col min="5890" max="5890" width="62" style="237" bestFit="1" customWidth="1"/>
    <col min="5891" max="5891" width="15.44140625" style="237" bestFit="1" customWidth="1"/>
    <col min="5892" max="5892" width="55" style="237" bestFit="1" customWidth="1"/>
    <col min="5893" max="5893" width="29.5546875" style="237" bestFit="1" customWidth="1"/>
    <col min="5894" max="5894" width="16.6640625" style="237" bestFit="1" customWidth="1"/>
    <col min="5895" max="5895" width="0" style="237" hidden="1" customWidth="1"/>
    <col min="5896" max="5896" width="27.44140625" style="237" bestFit="1" customWidth="1"/>
    <col min="5897" max="5897" width="21" style="237" bestFit="1" customWidth="1"/>
    <col min="5898" max="5898" width="37.6640625" style="237" bestFit="1" customWidth="1"/>
    <col min="5899" max="5899" width="16.6640625" style="237" customWidth="1"/>
    <col min="5900" max="5900" width="9" style="237" customWidth="1"/>
    <col min="5901" max="5901" width="28.33203125" style="237" customWidth="1"/>
    <col min="5902" max="5902" width="19" style="237" customWidth="1"/>
    <col min="5903" max="5903" width="18.6640625" style="237" customWidth="1"/>
    <col min="5904" max="6143" width="8.88671875" style="237"/>
    <col min="6144" max="6144" width="5.44140625" style="237" customWidth="1"/>
    <col min="6145" max="6145" width="13.6640625" style="237" customWidth="1"/>
    <col min="6146" max="6146" width="62" style="237" bestFit="1" customWidth="1"/>
    <col min="6147" max="6147" width="15.44140625" style="237" bestFit="1" customWidth="1"/>
    <col min="6148" max="6148" width="55" style="237" bestFit="1" customWidth="1"/>
    <col min="6149" max="6149" width="29.5546875" style="237" bestFit="1" customWidth="1"/>
    <col min="6150" max="6150" width="16.6640625" style="237" bestFit="1" customWidth="1"/>
    <col min="6151" max="6151" width="0" style="237" hidden="1" customWidth="1"/>
    <col min="6152" max="6152" width="27.44140625" style="237" bestFit="1" customWidth="1"/>
    <col min="6153" max="6153" width="21" style="237" bestFit="1" customWidth="1"/>
    <col min="6154" max="6154" width="37.6640625" style="237" bestFit="1" customWidth="1"/>
    <col min="6155" max="6155" width="16.6640625" style="237" customWidth="1"/>
    <col min="6156" max="6156" width="9" style="237" customWidth="1"/>
    <col min="6157" max="6157" width="28.33203125" style="237" customWidth="1"/>
    <col min="6158" max="6158" width="19" style="237" customWidth="1"/>
    <col min="6159" max="6159" width="18.6640625" style="237" customWidth="1"/>
    <col min="6160" max="6399" width="8.88671875" style="237"/>
    <col min="6400" max="6400" width="5.44140625" style="237" customWidth="1"/>
    <col min="6401" max="6401" width="13.6640625" style="237" customWidth="1"/>
    <col min="6402" max="6402" width="62" style="237" bestFit="1" customWidth="1"/>
    <col min="6403" max="6403" width="15.44140625" style="237" bestFit="1" customWidth="1"/>
    <col min="6404" max="6404" width="55" style="237" bestFit="1" customWidth="1"/>
    <col min="6405" max="6405" width="29.5546875" style="237" bestFit="1" customWidth="1"/>
    <col min="6406" max="6406" width="16.6640625" style="237" bestFit="1" customWidth="1"/>
    <col min="6407" max="6407" width="0" style="237" hidden="1" customWidth="1"/>
    <col min="6408" max="6408" width="27.44140625" style="237" bestFit="1" customWidth="1"/>
    <col min="6409" max="6409" width="21" style="237" bestFit="1" customWidth="1"/>
    <col min="6410" max="6410" width="37.6640625" style="237" bestFit="1" customWidth="1"/>
    <col min="6411" max="6411" width="16.6640625" style="237" customWidth="1"/>
    <col min="6412" max="6412" width="9" style="237" customWidth="1"/>
    <col min="6413" max="6413" width="28.33203125" style="237" customWidth="1"/>
    <col min="6414" max="6414" width="19" style="237" customWidth="1"/>
    <col min="6415" max="6415" width="18.6640625" style="237" customWidth="1"/>
    <col min="6416" max="6655" width="8.88671875" style="237"/>
    <col min="6656" max="6656" width="5.44140625" style="237" customWidth="1"/>
    <col min="6657" max="6657" width="13.6640625" style="237" customWidth="1"/>
    <col min="6658" max="6658" width="62" style="237" bestFit="1" customWidth="1"/>
    <col min="6659" max="6659" width="15.44140625" style="237" bestFit="1" customWidth="1"/>
    <col min="6660" max="6660" width="55" style="237" bestFit="1" customWidth="1"/>
    <col min="6661" max="6661" width="29.5546875" style="237" bestFit="1" customWidth="1"/>
    <col min="6662" max="6662" width="16.6640625" style="237" bestFit="1" customWidth="1"/>
    <col min="6663" max="6663" width="0" style="237" hidden="1" customWidth="1"/>
    <col min="6664" max="6664" width="27.44140625" style="237" bestFit="1" customWidth="1"/>
    <col min="6665" max="6665" width="21" style="237" bestFit="1" customWidth="1"/>
    <col min="6666" max="6666" width="37.6640625" style="237" bestFit="1" customWidth="1"/>
    <col min="6667" max="6667" width="16.6640625" style="237" customWidth="1"/>
    <col min="6668" max="6668" width="9" style="237" customWidth="1"/>
    <col min="6669" max="6669" width="28.33203125" style="237" customWidth="1"/>
    <col min="6670" max="6670" width="19" style="237" customWidth="1"/>
    <col min="6671" max="6671" width="18.6640625" style="237" customWidth="1"/>
    <col min="6672" max="6911" width="8.88671875" style="237"/>
    <col min="6912" max="6912" width="5.44140625" style="237" customWidth="1"/>
    <col min="6913" max="6913" width="13.6640625" style="237" customWidth="1"/>
    <col min="6914" max="6914" width="62" style="237" bestFit="1" customWidth="1"/>
    <col min="6915" max="6915" width="15.44140625" style="237" bestFit="1" customWidth="1"/>
    <col min="6916" max="6916" width="55" style="237" bestFit="1" customWidth="1"/>
    <col min="6917" max="6917" width="29.5546875" style="237" bestFit="1" customWidth="1"/>
    <col min="6918" max="6918" width="16.6640625" style="237" bestFit="1" customWidth="1"/>
    <col min="6919" max="6919" width="0" style="237" hidden="1" customWidth="1"/>
    <col min="6920" max="6920" width="27.44140625" style="237" bestFit="1" customWidth="1"/>
    <col min="6921" max="6921" width="21" style="237" bestFit="1" customWidth="1"/>
    <col min="6922" max="6922" width="37.6640625" style="237" bestFit="1" customWidth="1"/>
    <col min="6923" max="6923" width="16.6640625" style="237" customWidth="1"/>
    <col min="6924" max="6924" width="9" style="237" customWidth="1"/>
    <col min="6925" max="6925" width="28.33203125" style="237" customWidth="1"/>
    <col min="6926" max="6926" width="19" style="237" customWidth="1"/>
    <col min="6927" max="6927" width="18.6640625" style="237" customWidth="1"/>
    <col min="6928" max="7167" width="8.88671875" style="237"/>
    <col min="7168" max="7168" width="5.44140625" style="237" customWidth="1"/>
    <col min="7169" max="7169" width="13.6640625" style="237" customWidth="1"/>
    <col min="7170" max="7170" width="62" style="237" bestFit="1" customWidth="1"/>
    <col min="7171" max="7171" width="15.44140625" style="237" bestFit="1" customWidth="1"/>
    <col min="7172" max="7172" width="55" style="237" bestFit="1" customWidth="1"/>
    <col min="7173" max="7173" width="29.5546875" style="237" bestFit="1" customWidth="1"/>
    <col min="7174" max="7174" width="16.6640625" style="237" bestFit="1" customWidth="1"/>
    <col min="7175" max="7175" width="0" style="237" hidden="1" customWidth="1"/>
    <col min="7176" max="7176" width="27.44140625" style="237" bestFit="1" customWidth="1"/>
    <col min="7177" max="7177" width="21" style="237" bestFit="1" customWidth="1"/>
    <col min="7178" max="7178" width="37.6640625" style="237" bestFit="1" customWidth="1"/>
    <col min="7179" max="7179" width="16.6640625" style="237" customWidth="1"/>
    <col min="7180" max="7180" width="9" style="237" customWidth="1"/>
    <col min="7181" max="7181" width="28.33203125" style="237" customWidth="1"/>
    <col min="7182" max="7182" width="19" style="237" customWidth="1"/>
    <col min="7183" max="7183" width="18.6640625" style="237" customWidth="1"/>
    <col min="7184" max="7423" width="8.88671875" style="237"/>
    <col min="7424" max="7424" width="5.44140625" style="237" customWidth="1"/>
    <col min="7425" max="7425" width="13.6640625" style="237" customWidth="1"/>
    <col min="7426" max="7426" width="62" style="237" bestFit="1" customWidth="1"/>
    <col min="7427" max="7427" width="15.44140625" style="237" bestFit="1" customWidth="1"/>
    <col min="7428" max="7428" width="55" style="237" bestFit="1" customWidth="1"/>
    <col min="7429" max="7429" width="29.5546875" style="237" bestFit="1" customWidth="1"/>
    <col min="7430" max="7430" width="16.6640625" style="237" bestFit="1" customWidth="1"/>
    <col min="7431" max="7431" width="0" style="237" hidden="1" customWidth="1"/>
    <col min="7432" max="7432" width="27.44140625" style="237" bestFit="1" customWidth="1"/>
    <col min="7433" max="7433" width="21" style="237" bestFit="1" customWidth="1"/>
    <col min="7434" max="7434" width="37.6640625" style="237" bestFit="1" customWidth="1"/>
    <col min="7435" max="7435" width="16.6640625" style="237" customWidth="1"/>
    <col min="7436" max="7436" width="9" style="237" customWidth="1"/>
    <col min="7437" max="7437" width="28.33203125" style="237" customWidth="1"/>
    <col min="7438" max="7438" width="19" style="237" customWidth="1"/>
    <col min="7439" max="7439" width="18.6640625" style="237" customWidth="1"/>
    <col min="7440" max="7679" width="8.88671875" style="237"/>
    <col min="7680" max="7680" width="5.44140625" style="237" customWidth="1"/>
    <col min="7681" max="7681" width="13.6640625" style="237" customWidth="1"/>
    <col min="7682" max="7682" width="62" style="237" bestFit="1" customWidth="1"/>
    <col min="7683" max="7683" width="15.44140625" style="237" bestFit="1" customWidth="1"/>
    <col min="7684" max="7684" width="55" style="237" bestFit="1" customWidth="1"/>
    <col min="7685" max="7685" width="29.5546875" style="237" bestFit="1" customWidth="1"/>
    <col min="7686" max="7686" width="16.6640625" style="237" bestFit="1" customWidth="1"/>
    <col min="7687" max="7687" width="0" style="237" hidden="1" customWidth="1"/>
    <col min="7688" max="7688" width="27.44140625" style="237" bestFit="1" customWidth="1"/>
    <col min="7689" max="7689" width="21" style="237" bestFit="1" customWidth="1"/>
    <col min="7690" max="7690" width="37.6640625" style="237" bestFit="1" customWidth="1"/>
    <col min="7691" max="7691" width="16.6640625" style="237" customWidth="1"/>
    <col min="7692" max="7692" width="9" style="237" customWidth="1"/>
    <col min="7693" max="7693" width="28.33203125" style="237" customWidth="1"/>
    <col min="7694" max="7694" width="19" style="237" customWidth="1"/>
    <col min="7695" max="7695" width="18.6640625" style="237" customWidth="1"/>
    <col min="7696" max="7935" width="8.88671875" style="237"/>
    <col min="7936" max="7936" width="5.44140625" style="237" customWidth="1"/>
    <col min="7937" max="7937" width="13.6640625" style="237" customWidth="1"/>
    <col min="7938" max="7938" width="62" style="237" bestFit="1" customWidth="1"/>
    <col min="7939" max="7939" width="15.44140625" style="237" bestFit="1" customWidth="1"/>
    <col min="7940" max="7940" width="55" style="237" bestFit="1" customWidth="1"/>
    <col min="7941" max="7941" width="29.5546875" style="237" bestFit="1" customWidth="1"/>
    <col min="7942" max="7942" width="16.6640625" style="237" bestFit="1" customWidth="1"/>
    <col min="7943" max="7943" width="0" style="237" hidden="1" customWidth="1"/>
    <col min="7944" max="7944" width="27.44140625" style="237" bestFit="1" customWidth="1"/>
    <col min="7945" max="7945" width="21" style="237" bestFit="1" customWidth="1"/>
    <col min="7946" max="7946" width="37.6640625" style="237" bestFit="1" customWidth="1"/>
    <col min="7947" max="7947" width="16.6640625" style="237" customWidth="1"/>
    <col min="7948" max="7948" width="9" style="237" customWidth="1"/>
    <col min="7949" max="7949" width="28.33203125" style="237" customWidth="1"/>
    <col min="7950" max="7950" width="19" style="237" customWidth="1"/>
    <col min="7951" max="7951" width="18.6640625" style="237" customWidth="1"/>
    <col min="7952" max="8191" width="8.88671875" style="237"/>
    <col min="8192" max="8192" width="5.44140625" style="237" customWidth="1"/>
    <col min="8193" max="8193" width="13.6640625" style="237" customWidth="1"/>
    <col min="8194" max="8194" width="62" style="237" bestFit="1" customWidth="1"/>
    <col min="8195" max="8195" width="15.44140625" style="237" bestFit="1" customWidth="1"/>
    <col min="8196" max="8196" width="55" style="237" bestFit="1" customWidth="1"/>
    <col min="8197" max="8197" width="29.5546875" style="237" bestFit="1" customWidth="1"/>
    <col min="8198" max="8198" width="16.6640625" style="237" bestFit="1" customWidth="1"/>
    <col min="8199" max="8199" width="0" style="237" hidden="1" customWidth="1"/>
    <col min="8200" max="8200" width="27.44140625" style="237" bestFit="1" customWidth="1"/>
    <col min="8201" max="8201" width="21" style="237" bestFit="1" customWidth="1"/>
    <col min="8202" max="8202" width="37.6640625" style="237" bestFit="1" customWidth="1"/>
    <col min="8203" max="8203" width="16.6640625" style="237" customWidth="1"/>
    <col min="8204" max="8204" width="9" style="237" customWidth="1"/>
    <col min="8205" max="8205" width="28.33203125" style="237" customWidth="1"/>
    <col min="8206" max="8206" width="19" style="237" customWidth="1"/>
    <col min="8207" max="8207" width="18.6640625" style="237" customWidth="1"/>
    <col min="8208" max="8447" width="8.88671875" style="237"/>
    <col min="8448" max="8448" width="5.44140625" style="237" customWidth="1"/>
    <col min="8449" max="8449" width="13.6640625" style="237" customWidth="1"/>
    <col min="8450" max="8450" width="62" style="237" bestFit="1" customWidth="1"/>
    <col min="8451" max="8451" width="15.44140625" style="237" bestFit="1" customWidth="1"/>
    <col min="8452" max="8452" width="55" style="237" bestFit="1" customWidth="1"/>
    <col min="8453" max="8453" width="29.5546875" style="237" bestFit="1" customWidth="1"/>
    <col min="8454" max="8454" width="16.6640625" style="237" bestFit="1" customWidth="1"/>
    <col min="8455" max="8455" width="0" style="237" hidden="1" customWidth="1"/>
    <col min="8456" max="8456" width="27.44140625" style="237" bestFit="1" customWidth="1"/>
    <col min="8457" max="8457" width="21" style="237" bestFit="1" customWidth="1"/>
    <col min="8458" max="8458" width="37.6640625" style="237" bestFit="1" customWidth="1"/>
    <col min="8459" max="8459" width="16.6640625" style="237" customWidth="1"/>
    <col min="8460" max="8460" width="9" style="237" customWidth="1"/>
    <col min="8461" max="8461" width="28.33203125" style="237" customWidth="1"/>
    <col min="8462" max="8462" width="19" style="237" customWidth="1"/>
    <col min="8463" max="8463" width="18.6640625" style="237" customWidth="1"/>
    <col min="8464" max="8703" width="8.88671875" style="237"/>
    <col min="8704" max="8704" width="5.44140625" style="237" customWidth="1"/>
    <col min="8705" max="8705" width="13.6640625" style="237" customWidth="1"/>
    <col min="8706" max="8706" width="62" style="237" bestFit="1" customWidth="1"/>
    <col min="8707" max="8707" width="15.44140625" style="237" bestFit="1" customWidth="1"/>
    <col min="8708" max="8708" width="55" style="237" bestFit="1" customWidth="1"/>
    <col min="8709" max="8709" width="29.5546875" style="237" bestFit="1" customWidth="1"/>
    <col min="8710" max="8710" width="16.6640625" style="237" bestFit="1" customWidth="1"/>
    <col min="8711" max="8711" width="0" style="237" hidden="1" customWidth="1"/>
    <col min="8712" max="8712" width="27.44140625" style="237" bestFit="1" customWidth="1"/>
    <col min="8713" max="8713" width="21" style="237" bestFit="1" customWidth="1"/>
    <col min="8714" max="8714" width="37.6640625" style="237" bestFit="1" customWidth="1"/>
    <col min="8715" max="8715" width="16.6640625" style="237" customWidth="1"/>
    <col min="8716" max="8716" width="9" style="237" customWidth="1"/>
    <col min="8717" max="8717" width="28.33203125" style="237" customWidth="1"/>
    <col min="8718" max="8718" width="19" style="237" customWidth="1"/>
    <col min="8719" max="8719" width="18.6640625" style="237" customWidth="1"/>
    <col min="8720" max="8959" width="8.88671875" style="237"/>
    <col min="8960" max="8960" width="5.44140625" style="237" customWidth="1"/>
    <col min="8961" max="8961" width="13.6640625" style="237" customWidth="1"/>
    <col min="8962" max="8962" width="62" style="237" bestFit="1" customWidth="1"/>
    <col min="8963" max="8963" width="15.44140625" style="237" bestFit="1" customWidth="1"/>
    <col min="8964" max="8964" width="55" style="237" bestFit="1" customWidth="1"/>
    <col min="8965" max="8965" width="29.5546875" style="237" bestFit="1" customWidth="1"/>
    <col min="8966" max="8966" width="16.6640625" style="237" bestFit="1" customWidth="1"/>
    <col min="8967" max="8967" width="0" style="237" hidden="1" customWidth="1"/>
    <col min="8968" max="8968" width="27.44140625" style="237" bestFit="1" customWidth="1"/>
    <col min="8969" max="8969" width="21" style="237" bestFit="1" customWidth="1"/>
    <col min="8970" max="8970" width="37.6640625" style="237" bestFit="1" customWidth="1"/>
    <col min="8971" max="8971" width="16.6640625" style="237" customWidth="1"/>
    <col min="8972" max="8972" width="9" style="237" customWidth="1"/>
    <col min="8973" max="8973" width="28.33203125" style="237" customWidth="1"/>
    <col min="8974" max="8974" width="19" style="237" customWidth="1"/>
    <col min="8975" max="8975" width="18.6640625" style="237" customWidth="1"/>
    <col min="8976" max="9215" width="8.88671875" style="237"/>
    <col min="9216" max="9216" width="5.44140625" style="237" customWidth="1"/>
    <col min="9217" max="9217" width="13.6640625" style="237" customWidth="1"/>
    <col min="9218" max="9218" width="62" style="237" bestFit="1" customWidth="1"/>
    <col min="9219" max="9219" width="15.44140625" style="237" bestFit="1" customWidth="1"/>
    <col min="9220" max="9220" width="55" style="237" bestFit="1" customWidth="1"/>
    <col min="9221" max="9221" width="29.5546875" style="237" bestFit="1" customWidth="1"/>
    <col min="9222" max="9222" width="16.6640625" style="237" bestFit="1" customWidth="1"/>
    <col min="9223" max="9223" width="0" style="237" hidden="1" customWidth="1"/>
    <col min="9224" max="9224" width="27.44140625" style="237" bestFit="1" customWidth="1"/>
    <col min="9225" max="9225" width="21" style="237" bestFit="1" customWidth="1"/>
    <col min="9226" max="9226" width="37.6640625" style="237" bestFit="1" customWidth="1"/>
    <col min="9227" max="9227" width="16.6640625" style="237" customWidth="1"/>
    <col min="9228" max="9228" width="9" style="237" customWidth="1"/>
    <col min="9229" max="9229" width="28.33203125" style="237" customWidth="1"/>
    <col min="9230" max="9230" width="19" style="237" customWidth="1"/>
    <col min="9231" max="9231" width="18.6640625" style="237" customWidth="1"/>
    <col min="9232" max="9471" width="8.88671875" style="237"/>
    <col min="9472" max="9472" width="5.44140625" style="237" customWidth="1"/>
    <col min="9473" max="9473" width="13.6640625" style="237" customWidth="1"/>
    <col min="9474" max="9474" width="62" style="237" bestFit="1" customWidth="1"/>
    <col min="9475" max="9475" width="15.44140625" style="237" bestFit="1" customWidth="1"/>
    <col min="9476" max="9476" width="55" style="237" bestFit="1" customWidth="1"/>
    <col min="9477" max="9477" width="29.5546875" style="237" bestFit="1" customWidth="1"/>
    <col min="9478" max="9478" width="16.6640625" style="237" bestFit="1" customWidth="1"/>
    <col min="9479" max="9479" width="0" style="237" hidden="1" customWidth="1"/>
    <col min="9480" max="9480" width="27.44140625" style="237" bestFit="1" customWidth="1"/>
    <col min="9481" max="9481" width="21" style="237" bestFit="1" customWidth="1"/>
    <col min="9482" max="9482" width="37.6640625" style="237" bestFit="1" customWidth="1"/>
    <col min="9483" max="9483" width="16.6640625" style="237" customWidth="1"/>
    <col min="9484" max="9484" width="9" style="237" customWidth="1"/>
    <col min="9485" max="9485" width="28.33203125" style="237" customWidth="1"/>
    <col min="9486" max="9486" width="19" style="237" customWidth="1"/>
    <col min="9487" max="9487" width="18.6640625" style="237" customWidth="1"/>
    <col min="9488" max="9727" width="8.88671875" style="237"/>
    <col min="9728" max="9728" width="5.44140625" style="237" customWidth="1"/>
    <col min="9729" max="9729" width="13.6640625" style="237" customWidth="1"/>
    <col min="9730" max="9730" width="62" style="237" bestFit="1" customWidth="1"/>
    <col min="9731" max="9731" width="15.44140625" style="237" bestFit="1" customWidth="1"/>
    <col min="9732" max="9732" width="55" style="237" bestFit="1" customWidth="1"/>
    <col min="9733" max="9733" width="29.5546875" style="237" bestFit="1" customWidth="1"/>
    <col min="9734" max="9734" width="16.6640625" style="237" bestFit="1" customWidth="1"/>
    <col min="9735" max="9735" width="0" style="237" hidden="1" customWidth="1"/>
    <col min="9736" max="9736" width="27.44140625" style="237" bestFit="1" customWidth="1"/>
    <col min="9737" max="9737" width="21" style="237" bestFit="1" customWidth="1"/>
    <col min="9738" max="9738" width="37.6640625" style="237" bestFit="1" customWidth="1"/>
    <col min="9739" max="9739" width="16.6640625" style="237" customWidth="1"/>
    <col min="9740" max="9740" width="9" style="237" customWidth="1"/>
    <col min="9741" max="9741" width="28.33203125" style="237" customWidth="1"/>
    <col min="9742" max="9742" width="19" style="237" customWidth="1"/>
    <col min="9743" max="9743" width="18.6640625" style="237" customWidth="1"/>
    <col min="9744" max="9983" width="8.88671875" style="237"/>
    <col min="9984" max="9984" width="5.44140625" style="237" customWidth="1"/>
    <col min="9985" max="9985" width="13.6640625" style="237" customWidth="1"/>
    <col min="9986" max="9986" width="62" style="237" bestFit="1" customWidth="1"/>
    <col min="9987" max="9987" width="15.44140625" style="237" bestFit="1" customWidth="1"/>
    <col min="9988" max="9988" width="55" style="237" bestFit="1" customWidth="1"/>
    <col min="9989" max="9989" width="29.5546875" style="237" bestFit="1" customWidth="1"/>
    <col min="9990" max="9990" width="16.6640625" style="237" bestFit="1" customWidth="1"/>
    <col min="9991" max="9991" width="0" style="237" hidden="1" customWidth="1"/>
    <col min="9992" max="9992" width="27.44140625" style="237" bestFit="1" customWidth="1"/>
    <col min="9993" max="9993" width="21" style="237" bestFit="1" customWidth="1"/>
    <col min="9994" max="9994" width="37.6640625" style="237" bestFit="1" customWidth="1"/>
    <col min="9995" max="9995" width="16.6640625" style="237" customWidth="1"/>
    <col min="9996" max="9996" width="9" style="237" customWidth="1"/>
    <col min="9997" max="9997" width="28.33203125" style="237" customWidth="1"/>
    <col min="9998" max="9998" width="19" style="237" customWidth="1"/>
    <col min="9999" max="9999" width="18.6640625" style="237" customWidth="1"/>
    <col min="10000" max="10239" width="8.88671875" style="237"/>
    <col min="10240" max="10240" width="5.44140625" style="237" customWidth="1"/>
    <col min="10241" max="10241" width="13.6640625" style="237" customWidth="1"/>
    <col min="10242" max="10242" width="62" style="237" bestFit="1" customWidth="1"/>
    <col min="10243" max="10243" width="15.44140625" style="237" bestFit="1" customWidth="1"/>
    <col min="10244" max="10244" width="55" style="237" bestFit="1" customWidth="1"/>
    <col min="10245" max="10245" width="29.5546875" style="237" bestFit="1" customWidth="1"/>
    <col min="10246" max="10246" width="16.6640625" style="237" bestFit="1" customWidth="1"/>
    <col min="10247" max="10247" width="0" style="237" hidden="1" customWidth="1"/>
    <col min="10248" max="10248" width="27.44140625" style="237" bestFit="1" customWidth="1"/>
    <col min="10249" max="10249" width="21" style="237" bestFit="1" customWidth="1"/>
    <col min="10250" max="10250" width="37.6640625" style="237" bestFit="1" customWidth="1"/>
    <col min="10251" max="10251" width="16.6640625" style="237" customWidth="1"/>
    <col min="10252" max="10252" width="9" style="237" customWidth="1"/>
    <col min="10253" max="10253" width="28.33203125" style="237" customWidth="1"/>
    <col min="10254" max="10254" width="19" style="237" customWidth="1"/>
    <col min="10255" max="10255" width="18.6640625" style="237" customWidth="1"/>
    <col min="10256" max="10495" width="8.88671875" style="237"/>
    <col min="10496" max="10496" width="5.44140625" style="237" customWidth="1"/>
    <col min="10497" max="10497" width="13.6640625" style="237" customWidth="1"/>
    <col min="10498" max="10498" width="62" style="237" bestFit="1" customWidth="1"/>
    <col min="10499" max="10499" width="15.44140625" style="237" bestFit="1" customWidth="1"/>
    <col min="10500" max="10500" width="55" style="237" bestFit="1" customWidth="1"/>
    <col min="10501" max="10501" width="29.5546875" style="237" bestFit="1" customWidth="1"/>
    <col min="10502" max="10502" width="16.6640625" style="237" bestFit="1" customWidth="1"/>
    <col min="10503" max="10503" width="0" style="237" hidden="1" customWidth="1"/>
    <col min="10504" max="10504" width="27.44140625" style="237" bestFit="1" customWidth="1"/>
    <col min="10505" max="10505" width="21" style="237" bestFit="1" customWidth="1"/>
    <col min="10506" max="10506" width="37.6640625" style="237" bestFit="1" customWidth="1"/>
    <col min="10507" max="10507" width="16.6640625" style="237" customWidth="1"/>
    <col min="10508" max="10508" width="9" style="237" customWidth="1"/>
    <col min="10509" max="10509" width="28.33203125" style="237" customWidth="1"/>
    <col min="10510" max="10510" width="19" style="237" customWidth="1"/>
    <col min="10511" max="10511" width="18.6640625" style="237" customWidth="1"/>
    <col min="10512" max="10751" width="8.88671875" style="237"/>
    <col min="10752" max="10752" width="5.44140625" style="237" customWidth="1"/>
    <col min="10753" max="10753" width="13.6640625" style="237" customWidth="1"/>
    <col min="10754" max="10754" width="62" style="237" bestFit="1" customWidth="1"/>
    <col min="10755" max="10755" width="15.44140625" style="237" bestFit="1" customWidth="1"/>
    <col min="10756" max="10756" width="55" style="237" bestFit="1" customWidth="1"/>
    <col min="10757" max="10757" width="29.5546875" style="237" bestFit="1" customWidth="1"/>
    <col min="10758" max="10758" width="16.6640625" style="237" bestFit="1" customWidth="1"/>
    <col min="10759" max="10759" width="0" style="237" hidden="1" customWidth="1"/>
    <col min="10760" max="10760" width="27.44140625" style="237" bestFit="1" customWidth="1"/>
    <col min="10761" max="10761" width="21" style="237" bestFit="1" customWidth="1"/>
    <col min="10762" max="10762" width="37.6640625" style="237" bestFit="1" customWidth="1"/>
    <col min="10763" max="10763" width="16.6640625" style="237" customWidth="1"/>
    <col min="10764" max="10764" width="9" style="237" customWidth="1"/>
    <col min="10765" max="10765" width="28.33203125" style="237" customWidth="1"/>
    <col min="10766" max="10766" width="19" style="237" customWidth="1"/>
    <col min="10767" max="10767" width="18.6640625" style="237" customWidth="1"/>
    <col min="10768" max="11007" width="8.88671875" style="237"/>
    <col min="11008" max="11008" width="5.44140625" style="237" customWidth="1"/>
    <col min="11009" max="11009" width="13.6640625" style="237" customWidth="1"/>
    <col min="11010" max="11010" width="62" style="237" bestFit="1" customWidth="1"/>
    <col min="11011" max="11011" width="15.44140625" style="237" bestFit="1" customWidth="1"/>
    <col min="11012" max="11012" width="55" style="237" bestFit="1" customWidth="1"/>
    <col min="11013" max="11013" width="29.5546875" style="237" bestFit="1" customWidth="1"/>
    <col min="11014" max="11014" width="16.6640625" style="237" bestFit="1" customWidth="1"/>
    <col min="11015" max="11015" width="0" style="237" hidden="1" customWidth="1"/>
    <col min="11016" max="11016" width="27.44140625" style="237" bestFit="1" customWidth="1"/>
    <col min="11017" max="11017" width="21" style="237" bestFit="1" customWidth="1"/>
    <col min="11018" max="11018" width="37.6640625" style="237" bestFit="1" customWidth="1"/>
    <col min="11019" max="11019" width="16.6640625" style="237" customWidth="1"/>
    <col min="11020" max="11020" width="9" style="237" customWidth="1"/>
    <col min="11021" max="11021" width="28.33203125" style="237" customWidth="1"/>
    <col min="11022" max="11022" width="19" style="237" customWidth="1"/>
    <col min="11023" max="11023" width="18.6640625" style="237" customWidth="1"/>
    <col min="11024" max="11263" width="8.88671875" style="237"/>
    <col min="11264" max="11264" width="5.44140625" style="237" customWidth="1"/>
    <col min="11265" max="11265" width="13.6640625" style="237" customWidth="1"/>
    <col min="11266" max="11266" width="62" style="237" bestFit="1" customWidth="1"/>
    <col min="11267" max="11267" width="15.44140625" style="237" bestFit="1" customWidth="1"/>
    <col min="11268" max="11268" width="55" style="237" bestFit="1" customWidth="1"/>
    <col min="11269" max="11269" width="29.5546875" style="237" bestFit="1" customWidth="1"/>
    <col min="11270" max="11270" width="16.6640625" style="237" bestFit="1" customWidth="1"/>
    <col min="11271" max="11271" width="0" style="237" hidden="1" customWidth="1"/>
    <col min="11272" max="11272" width="27.44140625" style="237" bestFit="1" customWidth="1"/>
    <col min="11273" max="11273" width="21" style="237" bestFit="1" customWidth="1"/>
    <col min="11274" max="11274" width="37.6640625" style="237" bestFit="1" customWidth="1"/>
    <col min="11275" max="11275" width="16.6640625" style="237" customWidth="1"/>
    <col min="11276" max="11276" width="9" style="237" customWidth="1"/>
    <col min="11277" max="11277" width="28.33203125" style="237" customWidth="1"/>
    <col min="11278" max="11278" width="19" style="237" customWidth="1"/>
    <col min="11279" max="11279" width="18.6640625" style="237" customWidth="1"/>
    <col min="11280" max="11519" width="8.88671875" style="237"/>
    <col min="11520" max="11520" width="5.44140625" style="237" customWidth="1"/>
    <col min="11521" max="11521" width="13.6640625" style="237" customWidth="1"/>
    <col min="11522" max="11522" width="62" style="237" bestFit="1" customWidth="1"/>
    <col min="11523" max="11523" width="15.44140625" style="237" bestFit="1" customWidth="1"/>
    <col min="11524" max="11524" width="55" style="237" bestFit="1" customWidth="1"/>
    <col min="11525" max="11525" width="29.5546875" style="237" bestFit="1" customWidth="1"/>
    <col min="11526" max="11526" width="16.6640625" style="237" bestFit="1" customWidth="1"/>
    <col min="11527" max="11527" width="0" style="237" hidden="1" customWidth="1"/>
    <col min="11528" max="11528" width="27.44140625" style="237" bestFit="1" customWidth="1"/>
    <col min="11529" max="11529" width="21" style="237" bestFit="1" customWidth="1"/>
    <col min="11530" max="11530" width="37.6640625" style="237" bestFit="1" customWidth="1"/>
    <col min="11531" max="11531" width="16.6640625" style="237" customWidth="1"/>
    <col min="11532" max="11532" width="9" style="237" customWidth="1"/>
    <col min="11533" max="11533" width="28.33203125" style="237" customWidth="1"/>
    <col min="11534" max="11534" width="19" style="237" customWidth="1"/>
    <col min="11535" max="11535" width="18.6640625" style="237" customWidth="1"/>
    <col min="11536" max="11775" width="8.88671875" style="237"/>
    <col min="11776" max="11776" width="5.44140625" style="237" customWidth="1"/>
    <col min="11777" max="11777" width="13.6640625" style="237" customWidth="1"/>
    <col min="11778" max="11778" width="62" style="237" bestFit="1" customWidth="1"/>
    <col min="11779" max="11779" width="15.44140625" style="237" bestFit="1" customWidth="1"/>
    <col min="11780" max="11780" width="55" style="237" bestFit="1" customWidth="1"/>
    <col min="11781" max="11781" width="29.5546875" style="237" bestFit="1" customWidth="1"/>
    <col min="11782" max="11782" width="16.6640625" style="237" bestFit="1" customWidth="1"/>
    <col min="11783" max="11783" width="0" style="237" hidden="1" customWidth="1"/>
    <col min="11784" max="11784" width="27.44140625" style="237" bestFit="1" customWidth="1"/>
    <col min="11785" max="11785" width="21" style="237" bestFit="1" customWidth="1"/>
    <col min="11786" max="11786" width="37.6640625" style="237" bestFit="1" customWidth="1"/>
    <col min="11787" max="11787" width="16.6640625" style="237" customWidth="1"/>
    <col min="11788" max="11788" width="9" style="237" customWidth="1"/>
    <col min="11789" max="11789" width="28.33203125" style="237" customWidth="1"/>
    <col min="11790" max="11790" width="19" style="237" customWidth="1"/>
    <col min="11791" max="11791" width="18.6640625" style="237" customWidth="1"/>
    <col min="11792" max="12031" width="8.88671875" style="237"/>
    <col min="12032" max="12032" width="5.44140625" style="237" customWidth="1"/>
    <col min="12033" max="12033" width="13.6640625" style="237" customWidth="1"/>
    <col min="12034" max="12034" width="62" style="237" bestFit="1" customWidth="1"/>
    <col min="12035" max="12035" width="15.44140625" style="237" bestFit="1" customWidth="1"/>
    <col min="12036" max="12036" width="55" style="237" bestFit="1" customWidth="1"/>
    <col min="12037" max="12037" width="29.5546875" style="237" bestFit="1" customWidth="1"/>
    <col min="12038" max="12038" width="16.6640625" style="237" bestFit="1" customWidth="1"/>
    <col min="12039" max="12039" width="0" style="237" hidden="1" customWidth="1"/>
    <col min="12040" max="12040" width="27.44140625" style="237" bestFit="1" customWidth="1"/>
    <col min="12041" max="12041" width="21" style="237" bestFit="1" customWidth="1"/>
    <col min="12042" max="12042" width="37.6640625" style="237" bestFit="1" customWidth="1"/>
    <col min="12043" max="12043" width="16.6640625" style="237" customWidth="1"/>
    <col min="12044" max="12044" width="9" style="237" customWidth="1"/>
    <col min="12045" max="12045" width="28.33203125" style="237" customWidth="1"/>
    <col min="12046" max="12046" width="19" style="237" customWidth="1"/>
    <col min="12047" max="12047" width="18.6640625" style="237" customWidth="1"/>
    <col min="12048" max="12287" width="8.88671875" style="237"/>
    <col min="12288" max="12288" width="5.44140625" style="237" customWidth="1"/>
    <col min="12289" max="12289" width="13.6640625" style="237" customWidth="1"/>
    <col min="12290" max="12290" width="62" style="237" bestFit="1" customWidth="1"/>
    <col min="12291" max="12291" width="15.44140625" style="237" bestFit="1" customWidth="1"/>
    <col min="12292" max="12292" width="55" style="237" bestFit="1" customWidth="1"/>
    <col min="12293" max="12293" width="29.5546875" style="237" bestFit="1" customWidth="1"/>
    <col min="12294" max="12294" width="16.6640625" style="237" bestFit="1" customWidth="1"/>
    <col min="12295" max="12295" width="0" style="237" hidden="1" customWidth="1"/>
    <col min="12296" max="12296" width="27.44140625" style="237" bestFit="1" customWidth="1"/>
    <col min="12297" max="12297" width="21" style="237" bestFit="1" customWidth="1"/>
    <col min="12298" max="12298" width="37.6640625" style="237" bestFit="1" customWidth="1"/>
    <col min="12299" max="12299" width="16.6640625" style="237" customWidth="1"/>
    <col min="12300" max="12300" width="9" style="237" customWidth="1"/>
    <col min="12301" max="12301" width="28.33203125" style="237" customWidth="1"/>
    <col min="12302" max="12302" width="19" style="237" customWidth="1"/>
    <col min="12303" max="12303" width="18.6640625" style="237" customWidth="1"/>
    <col min="12304" max="12543" width="8.88671875" style="237"/>
    <col min="12544" max="12544" width="5.44140625" style="237" customWidth="1"/>
    <col min="12545" max="12545" width="13.6640625" style="237" customWidth="1"/>
    <col min="12546" max="12546" width="62" style="237" bestFit="1" customWidth="1"/>
    <col min="12547" max="12547" width="15.44140625" style="237" bestFit="1" customWidth="1"/>
    <col min="12548" max="12548" width="55" style="237" bestFit="1" customWidth="1"/>
    <col min="12549" max="12549" width="29.5546875" style="237" bestFit="1" customWidth="1"/>
    <col min="12550" max="12550" width="16.6640625" style="237" bestFit="1" customWidth="1"/>
    <col min="12551" max="12551" width="0" style="237" hidden="1" customWidth="1"/>
    <col min="12552" max="12552" width="27.44140625" style="237" bestFit="1" customWidth="1"/>
    <col min="12553" max="12553" width="21" style="237" bestFit="1" customWidth="1"/>
    <col min="12554" max="12554" width="37.6640625" style="237" bestFit="1" customWidth="1"/>
    <col min="12555" max="12555" width="16.6640625" style="237" customWidth="1"/>
    <col min="12556" max="12556" width="9" style="237" customWidth="1"/>
    <col min="12557" max="12557" width="28.33203125" style="237" customWidth="1"/>
    <col min="12558" max="12558" width="19" style="237" customWidth="1"/>
    <col min="12559" max="12559" width="18.6640625" style="237" customWidth="1"/>
    <col min="12560" max="12799" width="8.88671875" style="237"/>
    <col min="12800" max="12800" width="5.44140625" style="237" customWidth="1"/>
    <col min="12801" max="12801" width="13.6640625" style="237" customWidth="1"/>
    <col min="12802" max="12802" width="62" style="237" bestFit="1" customWidth="1"/>
    <col min="12803" max="12803" width="15.44140625" style="237" bestFit="1" customWidth="1"/>
    <col min="12804" max="12804" width="55" style="237" bestFit="1" customWidth="1"/>
    <col min="12805" max="12805" width="29.5546875" style="237" bestFit="1" customWidth="1"/>
    <col min="12806" max="12806" width="16.6640625" style="237" bestFit="1" customWidth="1"/>
    <col min="12807" max="12807" width="0" style="237" hidden="1" customWidth="1"/>
    <col min="12808" max="12808" width="27.44140625" style="237" bestFit="1" customWidth="1"/>
    <col min="12809" max="12809" width="21" style="237" bestFit="1" customWidth="1"/>
    <col min="12810" max="12810" width="37.6640625" style="237" bestFit="1" customWidth="1"/>
    <col min="12811" max="12811" width="16.6640625" style="237" customWidth="1"/>
    <col min="12812" max="12812" width="9" style="237" customWidth="1"/>
    <col min="12813" max="12813" width="28.33203125" style="237" customWidth="1"/>
    <col min="12814" max="12814" width="19" style="237" customWidth="1"/>
    <col min="12815" max="12815" width="18.6640625" style="237" customWidth="1"/>
    <col min="12816" max="13055" width="8.88671875" style="237"/>
    <col min="13056" max="13056" width="5.44140625" style="237" customWidth="1"/>
    <col min="13057" max="13057" width="13.6640625" style="237" customWidth="1"/>
    <col min="13058" max="13058" width="62" style="237" bestFit="1" customWidth="1"/>
    <col min="13059" max="13059" width="15.44140625" style="237" bestFit="1" customWidth="1"/>
    <col min="13060" max="13060" width="55" style="237" bestFit="1" customWidth="1"/>
    <col min="13061" max="13061" width="29.5546875" style="237" bestFit="1" customWidth="1"/>
    <col min="13062" max="13062" width="16.6640625" style="237" bestFit="1" customWidth="1"/>
    <col min="13063" max="13063" width="0" style="237" hidden="1" customWidth="1"/>
    <col min="13064" max="13064" width="27.44140625" style="237" bestFit="1" customWidth="1"/>
    <col min="13065" max="13065" width="21" style="237" bestFit="1" customWidth="1"/>
    <col min="13066" max="13066" width="37.6640625" style="237" bestFit="1" customWidth="1"/>
    <col min="13067" max="13067" width="16.6640625" style="237" customWidth="1"/>
    <col min="13068" max="13068" width="9" style="237" customWidth="1"/>
    <col min="13069" max="13069" width="28.33203125" style="237" customWidth="1"/>
    <col min="13070" max="13070" width="19" style="237" customWidth="1"/>
    <col min="13071" max="13071" width="18.6640625" style="237" customWidth="1"/>
    <col min="13072" max="13311" width="8.88671875" style="237"/>
    <col min="13312" max="13312" width="5.44140625" style="237" customWidth="1"/>
    <col min="13313" max="13313" width="13.6640625" style="237" customWidth="1"/>
    <col min="13314" max="13314" width="62" style="237" bestFit="1" customWidth="1"/>
    <col min="13315" max="13315" width="15.44140625" style="237" bestFit="1" customWidth="1"/>
    <col min="13316" max="13316" width="55" style="237" bestFit="1" customWidth="1"/>
    <col min="13317" max="13317" width="29.5546875" style="237" bestFit="1" customWidth="1"/>
    <col min="13318" max="13318" width="16.6640625" style="237" bestFit="1" customWidth="1"/>
    <col min="13319" max="13319" width="0" style="237" hidden="1" customWidth="1"/>
    <col min="13320" max="13320" width="27.44140625" style="237" bestFit="1" customWidth="1"/>
    <col min="13321" max="13321" width="21" style="237" bestFit="1" customWidth="1"/>
    <col min="13322" max="13322" width="37.6640625" style="237" bestFit="1" customWidth="1"/>
    <col min="13323" max="13323" width="16.6640625" style="237" customWidth="1"/>
    <col min="13324" max="13324" width="9" style="237" customWidth="1"/>
    <col min="13325" max="13325" width="28.33203125" style="237" customWidth="1"/>
    <col min="13326" max="13326" width="19" style="237" customWidth="1"/>
    <col min="13327" max="13327" width="18.6640625" style="237" customWidth="1"/>
    <col min="13328" max="13567" width="8.88671875" style="237"/>
    <col min="13568" max="13568" width="5.44140625" style="237" customWidth="1"/>
    <col min="13569" max="13569" width="13.6640625" style="237" customWidth="1"/>
    <col min="13570" max="13570" width="62" style="237" bestFit="1" customWidth="1"/>
    <col min="13571" max="13571" width="15.44140625" style="237" bestFit="1" customWidth="1"/>
    <col min="13572" max="13572" width="55" style="237" bestFit="1" customWidth="1"/>
    <col min="13573" max="13573" width="29.5546875" style="237" bestFit="1" customWidth="1"/>
    <col min="13574" max="13574" width="16.6640625" style="237" bestFit="1" customWidth="1"/>
    <col min="13575" max="13575" width="0" style="237" hidden="1" customWidth="1"/>
    <col min="13576" max="13576" width="27.44140625" style="237" bestFit="1" customWidth="1"/>
    <col min="13577" max="13577" width="21" style="237" bestFit="1" customWidth="1"/>
    <col min="13578" max="13578" width="37.6640625" style="237" bestFit="1" customWidth="1"/>
    <col min="13579" max="13579" width="16.6640625" style="237" customWidth="1"/>
    <col min="13580" max="13580" width="9" style="237" customWidth="1"/>
    <col min="13581" max="13581" width="28.33203125" style="237" customWidth="1"/>
    <col min="13582" max="13582" width="19" style="237" customWidth="1"/>
    <col min="13583" max="13583" width="18.6640625" style="237" customWidth="1"/>
    <col min="13584" max="13823" width="8.88671875" style="237"/>
    <col min="13824" max="13824" width="5.44140625" style="237" customWidth="1"/>
    <col min="13825" max="13825" width="13.6640625" style="237" customWidth="1"/>
    <col min="13826" max="13826" width="62" style="237" bestFit="1" customWidth="1"/>
    <col min="13827" max="13827" width="15.44140625" style="237" bestFit="1" customWidth="1"/>
    <col min="13828" max="13828" width="55" style="237" bestFit="1" customWidth="1"/>
    <col min="13829" max="13829" width="29.5546875" style="237" bestFit="1" customWidth="1"/>
    <col min="13830" max="13830" width="16.6640625" style="237" bestFit="1" customWidth="1"/>
    <col min="13831" max="13831" width="0" style="237" hidden="1" customWidth="1"/>
    <col min="13832" max="13832" width="27.44140625" style="237" bestFit="1" customWidth="1"/>
    <col min="13833" max="13833" width="21" style="237" bestFit="1" customWidth="1"/>
    <col min="13834" max="13834" width="37.6640625" style="237" bestFit="1" customWidth="1"/>
    <col min="13835" max="13835" width="16.6640625" style="237" customWidth="1"/>
    <col min="13836" max="13836" width="9" style="237" customWidth="1"/>
    <col min="13837" max="13837" width="28.33203125" style="237" customWidth="1"/>
    <col min="13838" max="13838" width="19" style="237" customWidth="1"/>
    <col min="13839" max="13839" width="18.6640625" style="237" customWidth="1"/>
    <col min="13840" max="14079" width="8.88671875" style="237"/>
    <col min="14080" max="14080" width="5.44140625" style="237" customWidth="1"/>
    <col min="14081" max="14081" width="13.6640625" style="237" customWidth="1"/>
    <col min="14082" max="14082" width="62" style="237" bestFit="1" customWidth="1"/>
    <col min="14083" max="14083" width="15.44140625" style="237" bestFit="1" customWidth="1"/>
    <col min="14084" max="14084" width="55" style="237" bestFit="1" customWidth="1"/>
    <col min="14085" max="14085" width="29.5546875" style="237" bestFit="1" customWidth="1"/>
    <col min="14086" max="14086" width="16.6640625" style="237" bestFit="1" customWidth="1"/>
    <col min="14087" max="14087" width="0" style="237" hidden="1" customWidth="1"/>
    <col min="14088" max="14088" width="27.44140625" style="237" bestFit="1" customWidth="1"/>
    <col min="14089" max="14089" width="21" style="237" bestFit="1" customWidth="1"/>
    <col min="14090" max="14090" width="37.6640625" style="237" bestFit="1" customWidth="1"/>
    <col min="14091" max="14091" width="16.6640625" style="237" customWidth="1"/>
    <col min="14092" max="14092" width="9" style="237" customWidth="1"/>
    <col min="14093" max="14093" width="28.33203125" style="237" customWidth="1"/>
    <col min="14094" max="14094" width="19" style="237" customWidth="1"/>
    <col min="14095" max="14095" width="18.6640625" style="237" customWidth="1"/>
    <col min="14096" max="14335" width="8.88671875" style="237"/>
    <col min="14336" max="14336" width="5.44140625" style="237" customWidth="1"/>
    <col min="14337" max="14337" width="13.6640625" style="237" customWidth="1"/>
    <col min="14338" max="14338" width="62" style="237" bestFit="1" customWidth="1"/>
    <col min="14339" max="14339" width="15.44140625" style="237" bestFit="1" customWidth="1"/>
    <col min="14340" max="14340" width="55" style="237" bestFit="1" customWidth="1"/>
    <col min="14341" max="14341" width="29.5546875" style="237" bestFit="1" customWidth="1"/>
    <col min="14342" max="14342" width="16.6640625" style="237" bestFit="1" customWidth="1"/>
    <col min="14343" max="14343" width="0" style="237" hidden="1" customWidth="1"/>
    <col min="14344" max="14344" width="27.44140625" style="237" bestFit="1" customWidth="1"/>
    <col min="14345" max="14345" width="21" style="237" bestFit="1" customWidth="1"/>
    <col min="14346" max="14346" width="37.6640625" style="237" bestFit="1" customWidth="1"/>
    <col min="14347" max="14347" width="16.6640625" style="237" customWidth="1"/>
    <col min="14348" max="14348" width="9" style="237" customWidth="1"/>
    <col min="14349" max="14349" width="28.33203125" style="237" customWidth="1"/>
    <col min="14350" max="14350" width="19" style="237" customWidth="1"/>
    <col min="14351" max="14351" width="18.6640625" style="237" customWidth="1"/>
    <col min="14352" max="14591" width="8.88671875" style="237"/>
    <col min="14592" max="14592" width="5.44140625" style="237" customWidth="1"/>
    <col min="14593" max="14593" width="13.6640625" style="237" customWidth="1"/>
    <col min="14594" max="14594" width="62" style="237" bestFit="1" customWidth="1"/>
    <col min="14595" max="14595" width="15.44140625" style="237" bestFit="1" customWidth="1"/>
    <col min="14596" max="14596" width="55" style="237" bestFit="1" customWidth="1"/>
    <col min="14597" max="14597" width="29.5546875" style="237" bestFit="1" customWidth="1"/>
    <col min="14598" max="14598" width="16.6640625" style="237" bestFit="1" customWidth="1"/>
    <col min="14599" max="14599" width="0" style="237" hidden="1" customWidth="1"/>
    <col min="14600" max="14600" width="27.44140625" style="237" bestFit="1" customWidth="1"/>
    <col min="14601" max="14601" width="21" style="237" bestFit="1" customWidth="1"/>
    <col min="14602" max="14602" width="37.6640625" style="237" bestFit="1" customWidth="1"/>
    <col min="14603" max="14603" width="16.6640625" style="237" customWidth="1"/>
    <col min="14604" max="14604" width="9" style="237" customWidth="1"/>
    <col min="14605" max="14605" width="28.33203125" style="237" customWidth="1"/>
    <col min="14606" max="14606" width="19" style="237" customWidth="1"/>
    <col min="14607" max="14607" width="18.6640625" style="237" customWidth="1"/>
    <col min="14608" max="14847" width="8.88671875" style="237"/>
    <col min="14848" max="14848" width="5.44140625" style="237" customWidth="1"/>
    <col min="14849" max="14849" width="13.6640625" style="237" customWidth="1"/>
    <col min="14850" max="14850" width="62" style="237" bestFit="1" customWidth="1"/>
    <col min="14851" max="14851" width="15.44140625" style="237" bestFit="1" customWidth="1"/>
    <col min="14852" max="14852" width="55" style="237" bestFit="1" customWidth="1"/>
    <col min="14853" max="14853" width="29.5546875" style="237" bestFit="1" customWidth="1"/>
    <col min="14854" max="14854" width="16.6640625" style="237" bestFit="1" customWidth="1"/>
    <col min="14855" max="14855" width="0" style="237" hidden="1" customWidth="1"/>
    <col min="14856" max="14856" width="27.44140625" style="237" bestFit="1" customWidth="1"/>
    <col min="14857" max="14857" width="21" style="237" bestFit="1" customWidth="1"/>
    <col min="14858" max="14858" width="37.6640625" style="237" bestFit="1" customWidth="1"/>
    <col min="14859" max="14859" width="16.6640625" style="237" customWidth="1"/>
    <col min="14860" max="14860" width="9" style="237" customWidth="1"/>
    <col min="14861" max="14861" width="28.33203125" style="237" customWidth="1"/>
    <col min="14862" max="14862" width="19" style="237" customWidth="1"/>
    <col min="14863" max="14863" width="18.6640625" style="237" customWidth="1"/>
    <col min="14864" max="15103" width="8.88671875" style="237"/>
    <col min="15104" max="15104" width="5.44140625" style="237" customWidth="1"/>
    <col min="15105" max="15105" width="13.6640625" style="237" customWidth="1"/>
    <col min="15106" max="15106" width="62" style="237" bestFit="1" customWidth="1"/>
    <col min="15107" max="15107" width="15.44140625" style="237" bestFit="1" customWidth="1"/>
    <col min="15108" max="15108" width="55" style="237" bestFit="1" customWidth="1"/>
    <col min="15109" max="15109" width="29.5546875" style="237" bestFit="1" customWidth="1"/>
    <col min="15110" max="15110" width="16.6640625" style="237" bestFit="1" customWidth="1"/>
    <col min="15111" max="15111" width="0" style="237" hidden="1" customWidth="1"/>
    <col min="15112" max="15112" width="27.44140625" style="237" bestFit="1" customWidth="1"/>
    <col min="15113" max="15113" width="21" style="237" bestFit="1" customWidth="1"/>
    <col min="15114" max="15114" width="37.6640625" style="237" bestFit="1" customWidth="1"/>
    <col min="15115" max="15115" width="16.6640625" style="237" customWidth="1"/>
    <col min="15116" max="15116" width="9" style="237" customWidth="1"/>
    <col min="15117" max="15117" width="28.33203125" style="237" customWidth="1"/>
    <col min="15118" max="15118" width="19" style="237" customWidth="1"/>
    <col min="15119" max="15119" width="18.6640625" style="237" customWidth="1"/>
    <col min="15120" max="15359" width="8.88671875" style="237"/>
    <col min="15360" max="15360" width="5.44140625" style="237" customWidth="1"/>
    <col min="15361" max="15361" width="13.6640625" style="237" customWidth="1"/>
    <col min="15362" max="15362" width="62" style="237" bestFit="1" customWidth="1"/>
    <col min="15363" max="15363" width="15.44140625" style="237" bestFit="1" customWidth="1"/>
    <col min="15364" max="15364" width="55" style="237" bestFit="1" customWidth="1"/>
    <col min="15365" max="15365" width="29.5546875" style="237" bestFit="1" customWidth="1"/>
    <col min="15366" max="15366" width="16.6640625" style="237" bestFit="1" customWidth="1"/>
    <col min="15367" max="15367" width="0" style="237" hidden="1" customWidth="1"/>
    <col min="15368" max="15368" width="27.44140625" style="237" bestFit="1" customWidth="1"/>
    <col min="15369" max="15369" width="21" style="237" bestFit="1" customWidth="1"/>
    <col min="15370" max="15370" width="37.6640625" style="237" bestFit="1" customWidth="1"/>
    <col min="15371" max="15371" width="16.6640625" style="237" customWidth="1"/>
    <col min="15372" max="15372" width="9" style="237" customWidth="1"/>
    <col min="15373" max="15373" width="28.33203125" style="237" customWidth="1"/>
    <col min="15374" max="15374" width="19" style="237" customWidth="1"/>
    <col min="15375" max="15375" width="18.6640625" style="237" customWidth="1"/>
    <col min="15376" max="15615" width="8.88671875" style="237"/>
    <col min="15616" max="15616" width="5.44140625" style="237" customWidth="1"/>
    <col min="15617" max="15617" width="13.6640625" style="237" customWidth="1"/>
    <col min="15618" max="15618" width="62" style="237" bestFit="1" customWidth="1"/>
    <col min="15619" max="15619" width="15.44140625" style="237" bestFit="1" customWidth="1"/>
    <col min="15620" max="15620" width="55" style="237" bestFit="1" customWidth="1"/>
    <col min="15621" max="15621" width="29.5546875" style="237" bestFit="1" customWidth="1"/>
    <col min="15622" max="15622" width="16.6640625" style="237" bestFit="1" customWidth="1"/>
    <col min="15623" max="15623" width="0" style="237" hidden="1" customWidth="1"/>
    <col min="15624" max="15624" width="27.44140625" style="237" bestFit="1" customWidth="1"/>
    <col min="15625" max="15625" width="21" style="237" bestFit="1" customWidth="1"/>
    <col min="15626" max="15626" width="37.6640625" style="237" bestFit="1" customWidth="1"/>
    <col min="15627" max="15627" width="16.6640625" style="237" customWidth="1"/>
    <col min="15628" max="15628" width="9" style="237" customWidth="1"/>
    <col min="15629" max="15629" width="28.33203125" style="237" customWidth="1"/>
    <col min="15630" max="15630" width="19" style="237" customWidth="1"/>
    <col min="15631" max="15631" width="18.6640625" style="237" customWidth="1"/>
    <col min="15632" max="15871" width="8.88671875" style="237"/>
    <col min="15872" max="15872" width="5.44140625" style="237" customWidth="1"/>
    <col min="15873" max="15873" width="13.6640625" style="237" customWidth="1"/>
    <col min="15874" max="15874" width="62" style="237" bestFit="1" customWidth="1"/>
    <col min="15875" max="15875" width="15.44140625" style="237" bestFit="1" customWidth="1"/>
    <col min="15876" max="15876" width="55" style="237" bestFit="1" customWidth="1"/>
    <col min="15877" max="15877" width="29.5546875" style="237" bestFit="1" customWidth="1"/>
    <col min="15878" max="15878" width="16.6640625" style="237" bestFit="1" customWidth="1"/>
    <col min="15879" max="15879" width="0" style="237" hidden="1" customWidth="1"/>
    <col min="15880" max="15880" width="27.44140625" style="237" bestFit="1" customWidth="1"/>
    <col min="15881" max="15881" width="21" style="237" bestFit="1" customWidth="1"/>
    <col min="15882" max="15882" width="37.6640625" style="237" bestFit="1" customWidth="1"/>
    <col min="15883" max="15883" width="16.6640625" style="237" customWidth="1"/>
    <col min="15884" max="15884" width="9" style="237" customWidth="1"/>
    <col min="15885" max="15885" width="28.33203125" style="237" customWidth="1"/>
    <col min="15886" max="15886" width="19" style="237" customWidth="1"/>
    <col min="15887" max="15887" width="18.6640625" style="237" customWidth="1"/>
    <col min="15888" max="16127" width="8.88671875" style="237"/>
    <col min="16128" max="16128" width="5.44140625" style="237" customWidth="1"/>
    <col min="16129" max="16129" width="13.6640625" style="237" customWidth="1"/>
    <col min="16130" max="16130" width="62" style="237" bestFit="1" customWidth="1"/>
    <col min="16131" max="16131" width="15.44140625" style="237" bestFit="1" customWidth="1"/>
    <col min="16132" max="16132" width="55" style="237" bestFit="1" customWidth="1"/>
    <col min="16133" max="16133" width="29.5546875" style="237" bestFit="1" customWidth="1"/>
    <col min="16134" max="16134" width="16.6640625" style="237" bestFit="1" customWidth="1"/>
    <col min="16135" max="16135" width="0" style="237" hidden="1" customWidth="1"/>
    <col min="16136" max="16136" width="27.44140625" style="237" bestFit="1" customWidth="1"/>
    <col min="16137" max="16137" width="21" style="237" bestFit="1" customWidth="1"/>
    <col min="16138" max="16138" width="37.6640625" style="237" bestFit="1" customWidth="1"/>
    <col min="16139" max="16139" width="16.6640625" style="237" customWidth="1"/>
    <col min="16140" max="16140" width="9" style="237" customWidth="1"/>
    <col min="16141" max="16141" width="28.33203125" style="237" customWidth="1"/>
    <col min="16142" max="16142" width="19" style="237" customWidth="1"/>
    <col min="16143" max="16143" width="18.6640625" style="237" customWidth="1"/>
    <col min="16144" max="16383" width="8.88671875" style="237"/>
    <col min="16384" max="16384" width="8.88671875" style="237" customWidth="1"/>
  </cols>
  <sheetData>
    <row r="1" spans="1:10" ht="3" hidden="1" customHeight="1" x14ac:dyDescent="0.7"/>
    <row r="2" spans="1:10" ht="39.75" customHeight="1" x14ac:dyDescent="0.7">
      <c r="A2" s="517" t="s">
        <v>0</v>
      </c>
      <c r="B2" s="517" t="s">
        <v>1</v>
      </c>
      <c r="C2" s="519" t="s">
        <v>82</v>
      </c>
      <c r="D2" s="521" t="s">
        <v>438</v>
      </c>
      <c r="E2" s="521" t="s">
        <v>439</v>
      </c>
      <c r="F2" s="517" t="s">
        <v>340</v>
      </c>
      <c r="G2" s="512" t="s">
        <v>2</v>
      </c>
      <c r="H2" s="512" t="s">
        <v>440</v>
      </c>
      <c r="I2" s="512" t="s">
        <v>441</v>
      </c>
      <c r="J2" s="512" t="s">
        <v>442</v>
      </c>
    </row>
    <row r="3" spans="1:10" ht="41.25" customHeight="1" thickBot="1" x14ac:dyDescent="0.75">
      <c r="A3" s="518"/>
      <c r="B3" s="518"/>
      <c r="C3" s="520"/>
      <c r="D3" s="522"/>
      <c r="E3" s="522"/>
      <c r="F3" s="518"/>
      <c r="G3" s="513"/>
      <c r="H3" s="513"/>
      <c r="I3" s="513"/>
      <c r="J3" s="513"/>
    </row>
    <row r="4" spans="1:10" ht="27.75" customHeight="1" thickBot="1" x14ac:dyDescent="0.75">
      <c r="A4" s="273">
        <v>1</v>
      </c>
      <c r="B4" s="499" t="s">
        <v>20</v>
      </c>
      <c r="C4" s="285" t="s">
        <v>480</v>
      </c>
      <c r="D4" s="286">
        <v>20000</v>
      </c>
      <c r="E4" s="287" t="s">
        <v>455</v>
      </c>
      <c r="F4" s="288">
        <v>37</v>
      </c>
      <c r="G4" s="260" t="s">
        <v>467</v>
      </c>
      <c r="H4" s="289" t="s">
        <v>481</v>
      </c>
      <c r="I4" s="289" t="s">
        <v>447</v>
      </c>
      <c r="J4" s="248"/>
    </row>
    <row r="5" spans="1:10" ht="27.75" customHeight="1" thickBot="1" x14ac:dyDescent="0.75">
      <c r="A5" s="273">
        <v>2</v>
      </c>
      <c r="B5" s="500"/>
      <c r="C5" s="285" t="s">
        <v>482</v>
      </c>
      <c r="D5" s="290">
        <v>70000</v>
      </c>
      <c r="E5" s="291" t="s">
        <v>459</v>
      </c>
      <c r="F5" s="288">
        <v>137.13999999999999</v>
      </c>
      <c r="G5" s="260" t="s">
        <v>467</v>
      </c>
      <c r="H5" s="289" t="s">
        <v>481</v>
      </c>
      <c r="I5" s="289" t="s">
        <v>447</v>
      </c>
      <c r="J5" s="248"/>
    </row>
    <row r="6" spans="1:10" ht="27.75" customHeight="1" thickBot="1" x14ac:dyDescent="0.75">
      <c r="A6" s="273">
        <v>3</v>
      </c>
      <c r="B6" s="500"/>
      <c r="C6" s="285" t="s">
        <v>483</v>
      </c>
      <c r="D6" s="290">
        <v>20000</v>
      </c>
      <c r="E6" s="291" t="s">
        <v>455</v>
      </c>
      <c r="F6" s="288">
        <v>106</v>
      </c>
      <c r="G6" s="260" t="s">
        <v>467</v>
      </c>
      <c r="H6" s="289" t="s">
        <v>481</v>
      </c>
      <c r="I6" s="289" t="s">
        <v>447</v>
      </c>
      <c r="J6" s="248"/>
    </row>
    <row r="7" spans="1:10" ht="27.75" customHeight="1" thickBot="1" x14ac:dyDescent="0.75">
      <c r="A7" s="273">
        <v>4</v>
      </c>
      <c r="B7" s="500"/>
      <c r="C7" s="285" t="s">
        <v>484</v>
      </c>
      <c r="D7" s="290">
        <v>60000</v>
      </c>
      <c r="E7" s="291" t="s">
        <v>469</v>
      </c>
      <c r="F7" s="288">
        <v>237</v>
      </c>
      <c r="G7" s="260" t="s">
        <v>467</v>
      </c>
      <c r="H7" s="289" t="s">
        <v>481</v>
      </c>
      <c r="I7" s="289" t="s">
        <v>447</v>
      </c>
      <c r="J7" s="248"/>
    </row>
    <row r="8" spans="1:10" ht="27.75" customHeight="1" thickBot="1" x14ac:dyDescent="0.75">
      <c r="A8" s="273">
        <v>5</v>
      </c>
      <c r="B8" s="500"/>
      <c r="C8" s="285" t="s">
        <v>485</v>
      </c>
      <c r="D8" s="290">
        <v>25000</v>
      </c>
      <c r="E8" s="291" t="s">
        <v>486</v>
      </c>
      <c r="F8" s="288">
        <v>38.1</v>
      </c>
      <c r="G8" s="260" t="s">
        <v>467</v>
      </c>
      <c r="H8" s="289" t="s">
        <v>481</v>
      </c>
      <c r="I8" s="289" t="s">
        <v>447</v>
      </c>
      <c r="J8" s="248"/>
    </row>
    <row r="9" spans="1:10" ht="27.75" customHeight="1" thickBot="1" x14ac:dyDescent="0.75">
      <c r="A9" s="273">
        <v>6</v>
      </c>
      <c r="B9" s="500"/>
      <c r="C9" s="285" t="s">
        <v>487</v>
      </c>
      <c r="D9" s="290">
        <v>70000</v>
      </c>
      <c r="E9" s="291" t="s">
        <v>486</v>
      </c>
      <c r="F9" s="288">
        <v>31</v>
      </c>
      <c r="G9" s="260" t="s">
        <v>467</v>
      </c>
      <c r="H9" s="289" t="s">
        <v>481</v>
      </c>
      <c r="I9" s="289" t="s">
        <v>447</v>
      </c>
      <c r="J9" s="248"/>
    </row>
    <row r="10" spans="1:10" ht="27.75" customHeight="1" thickBot="1" x14ac:dyDescent="0.75">
      <c r="A10" s="273">
        <v>7</v>
      </c>
      <c r="B10" s="500"/>
      <c r="C10" s="285" t="s">
        <v>488</v>
      </c>
      <c r="D10" s="290">
        <v>20000</v>
      </c>
      <c r="E10" s="291" t="s">
        <v>459</v>
      </c>
      <c r="F10" s="288">
        <v>32</v>
      </c>
      <c r="G10" s="260" t="s">
        <v>467</v>
      </c>
      <c r="H10" s="289" t="s">
        <v>481</v>
      </c>
      <c r="I10" s="289" t="s">
        <v>447</v>
      </c>
      <c r="J10" s="248"/>
    </row>
    <row r="11" spans="1:10" ht="27.75" customHeight="1" thickBot="1" x14ac:dyDescent="0.75">
      <c r="A11" s="273">
        <v>8</v>
      </c>
      <c r="B11" s="500"/>
      <c r="C11" s="285" t="s">
        <v>489</v>
      </c>
      <c r="D11" s="290">
        <v>30000</v>
      </c>
      <c r="E11" s="291" t="s">
        <v>455</v>
      </c>
      <c r="F11" s="288">
        <v>155</v>
      </c>
      <c r="G11" s="260" t="s">
        <v>467</v>
      </c>
      <c r="H11" s="289" t="s">
        <v>481</v>
      </c>
      <c r="I11" s="289" t="s">
        <v>447</v>
      </c>
      <c r="J11" s="248"/>
    </row>
    <row r="12" spans="1:10" ht="27.75" customHeight="1" thickBot="1" x14ac:dyDescent="0.75">
      <c r="A12" s="273">
        <v>9</v>
      </c>
      <c r="B12" s="500"/>
      <c r="C12" s="285" t="s">
        <v>490</v>
      </c>
      <c r="D12" s="290">
        <v>120000</v>
      </c>
      <c r="E12" s="291" t="s">
        <v>455</v>
      </c>
      <c r="F12" s="288">
        <v>76</v>
      </c>
      <c r="G12" s="260" t="s">
        <v>467</v>
      </c>
      <c r="H12" s="289" t="s">
        <v>481</v>
      </c>
      <c r="I12" s="289" t="s">
        <v>447</v>
      </c>
      <c r="J12" s="248"/>
    </row>
    <row r="13" spans="1:10" ht="27.75" customHeight="1" thickBot="1" x14ac:dyDescent="0.75">
      <c r="A13" s="273">
        <v>10</v>
      </c>
      <c r="B13" s="500"/>
      <c r="C13" s="285" t="s">
        <v>491</v>
      </c>
      <c r="D13" s="290">
        <v>30000</v>
      </c>
      <c r="E13" s="291" t="s">
        <v>455</v>
      </c>
      <c r="F13" s="288">
        <v>148</v>
      </c>
      <c r="G13" s="260" t="s">
        <v>467</v>
      </c>
      <c r="H13" s="289" t="s">
        <v>481</v>
      </c>
      <c r="I13" s="289" t="s">
        <v>447</v>
      </c>
      <c r="J13" s="248"/>
    </row>
    <row r="14" spans="1:10" ht="27.75" customHeight="1" thickBot="1" x14ac:dyDescent="0.75">
      <c r="A14" s="273">
        <v>11</v>
      </c>
      <c r="B14" s="500"/>
      <c r="C14" s="285" t="s">
        <v>492</v>
      </c>
      <c r="D14" s="290">
        <v>20000</v>
      </c>
      <c r="E14" s="291" t="s">
        <v>493</v>
      </c>
      <c r="F14" s="288">
        <v>41</v>
      </c>
      <c r="G14" s="260" t="s">
        <v>467</v>
      </c>
      <c r="H14" s="289" t="s">
        <v>481</v>
      </c>
      <c r="I14" s="289" t="s">
        <v>447</v>
      </c>
      <c r="J14" s="248"/>
    </row>
    <row r="15" spans="1:10" ht="27.75" customHeight="1" thickBot="1" x14ac:dyDescent="0.75">
      <c r="A15" s="273">
        <v>12</v>
      </c>
      <c r="B15" s="500"/>
      <c r="C15" s="285" t="s">
        <v>494</v>
      </c>
      <c r="D15" s="290">
        <v>20000</v>
      </c>
      <c r="E15" s="291" t="s">
        <v>493</v>
      </c>
      <c r="F15" s="288">
        <v>29</v>
      </c>
      <c r="G15" s="260" t="s">
        <v>467</v>
      </c>
      <c r="H15" s="289" t="s">
        <v>481</v>
      </c>
      <c r="I15" s="289" t="s">
        <v>447</v>
      </c>
      <c r="J15" s="248"/>
    </row>
    <row r="16" spans="1:10" ht="27.75" customHeight="1" thickBot="1" x14ac:dyDescent="0.75">
      <c r="A16" s="273">
        <v>13</v>
      </c>
      <c r="B16" s="500"/>
      <c r="C16" s="285" t="s">
        <v>495</v>
      </c>
      <c r="D16" s="290">
        <v>20000</v>
      </c>
      <c r="E16" s="291" t="s">
        <v>493</v>
      </c>
      <c r="F16" s="288">
        <v>124</v>
      </c>
      <c r="G16" s="260" t="s">
        <v>467</v>
      </c>
      <c r="H16" s="289" t="s">
        <v>481</v>
      </c>
      <c r="I16" s="289" t="s">
        <v>447</v>
      </c>
      <c r="J16" s="248"/>
    </row>
    <row r="17" spans="1:10" ht="27.75" customHeight="1" thickBot="1" x14ac:dyDescent="0.75">
      <c r="A17" s="273">
        <v>14</v>
      </c>
      <c r="B17" s="500"/>
      <c r="C17" s="285" t="s">
        <v>496</v>
      </c>
      <c r="D17" s="290">
        <v>30000</v>
      </c>
      <c r="E17" s="291" t="s">
        <v>469</v>
      </c>
      <c r="F17" s="288">
        <v>53</v>
      </c>
      <c r="G17" s="260" t="s">
        <v>467</v>
      </c>
      <c r="H17" s="289" t="s">
        <v>481</v>
      </c>
      <c r="I17" s="289" t="s">
        <v>447</v>
      </c>
      <c r="J17" s="248"/>
    </row>
    <row r="18" spans="1:10" ht="27.75" customHeight="1" thickBot="1" x14ac:dyDescent="0.75">
      <c r="A18" s="273">
        <v>15</v>
      </c>
      <c r="B18" s="500"/>
      <c r="C18" s="285" t="s">
        <v>497</v>
      </c>
      <c r="D18" s="290">
        <v>25000</v>
      </c>
      <c r="E18" s="291" t="s">
        <v>469</v>
      </c>
      <c r="F18" s="288">
        <v>84</v>
      </c>
      <c r="G18" s="260" t="s">
        <v>467</v>
      </c>
      <c r="H18" s="289" t="s">
        <v>481</v>
      </c>
      <c r="I18" s="289" t="s">
        <v>447</v>
      </c>
      <c r="J18" s="248"/>
    </row>
    <row r="19" spans="1:10" ht="27.75" customHeight="1" thickBot="1" x14ac:dyDescent="0.75">
      <c r="A19" s="273">
        <v>16</v>
      </c>
      <c r="B19" s="500"/>
      <c r="C19" s="285" t="s">
        <v>498</v>
      </c>
      <c r="D19" s="290">
        <v>30000</v>
      </c>
      <c r="E19" s="291" t="s">
        <v>469</v>
      </c>
      <c r="F19" s="288">
        <v>65</v>
      </c>
      <c r="G19" s="260" t="s">
        <v>467</v>
      </c>
      <c r="H19" s="289" t="s">
        <v>481</v>
      </c>
      <c r="I19" s="289" t="s">
        <v>447</v>
      </c>
      <c r="J19" s="248"/>
    </row>
    <row r="20" spans="1:10" ht="27.75" customHeight="1" thickBot="1" x14ac:dyDescent="0.75">
      <c r="A20" s="273">
        <v>17</v>
      </c>
      <c r="B20" s="500"/>
      <c r="C20" s="285" t="s">
        <v>499</v>
      </c>
      <c r="D20" s="290">
        <v>20000</v>
      </c>
      <c r="E20" s="291" t="s">
        <v>449</v>
      </c>
      <c r="F20" s="288">
        <v>42.73</v>
      </c>
      <c r="G20" s="260" t="s">
        <v>467</v>
      </c>
      <c r="H20" s="289" t="s">
        <v>481</v>
      </c>
      <c r="I20" s="289" t="s">
        <v>447</v>
      </c>
      <c r="J20" s="248"/>
    </row>
    <row r="21" spans="1:10" ht="27.75" customHeight="1" x14ac:dyDescent="0.7">
      <c r="A21" s="273">
        <v>18</v>
      </c>
      <c r="B21" s="500"/>
      <c r="C21" s="285" t="s">
        <v>500</v>
      </c>
      <c r="D21" s="290">
        <v>20000</v>
      </c>
      <c r="E21" s="291" t="s">
        <v>449</v>
      </c>
      <c r="F21" s="288">
        <v>52</v>
      </c>
      <c r="G21" s="260" t="s">
        <v>467</v>
      </c>
      <c r="H21" s="289" t="s">
        <v>481</v>
      </c>
      <c r="I21" s="289" t="s">
        <v>447</v>
      </c>
      <c r="J21" s="248"/>
    </row>
    <row r="22" spans="1:10" ht="27.75" customHeight="1" thickBot="1" x14ac:dyDescent="0.75">
      <c r="A22" s="273">
        <v>19</v>
      </c>
      <c r="B22" s="500"/>
      <c r="C22" s="285" t="s">
        <v>501</v>
      </c>
      <c r="D22" s="290">
        <v>20000</v>
      </c>
      <c r="E22" s="291" t="s">
        <v>449</v>
      </c>
      <c r="F22" s="288">
        <v>50</v>
      </c>
      <c r="G22" s="260" t="s">
        <v>467</v>
      </c>
      <c r="H22" s="289" t="s">
        <v>481</v>
      </c>
      <c r="I22" s="289" t="s">
        <v>447</v>
      </c>
      <c r="J22" s="292"/>
    </row>
    <row r="23" spans="1:10" ht="27.75" customHeight="1" thickBot="1" x14ac:dyDescent="0.75">
      <c r="A23" s="273">
        <v>20</v>
      </c>
      <c r="B23" s="500"/>
      <c r="C23" s="285" t="s">
        <v>502</v>
      </c>
      <c r="D23" s="290">
        <v>30000</v>
      </c>
      <c r="E23" s="291" t="s">
        <v>455</v>
      </c>
      <c r="F23" s="288">
        <v>18.100000000000001</v>
      </c>
      <c r="G23" s="260" t="s">
        <v>467</v>
      </c>
      <c r="H23" s="289" t="s">
        <v>481</v>
      </c>
      <c r="I23" s="289" t="s">
        <v>447</v>
      </c>
      <c r="J23" s="248"/>
    </row>
    <row r="24" spans="1:10" ht="27.75" customHeight="1" thickBot="1" x14ac:dyDescent="0.75">
      <c r="A24" s="273">
        <v>21</v>
      </c>
      <c r="B24" s="500"/>
      <c r="C24" s="285" t="s">
        <v>503</v>
      </c>
      <c r="D24" s="290">
        <v>30000</v>
      </c>
      <c r="E24" s="291" t="s">
        <v>504</v>
      </c>
      <c r="F24" s="288">
        <v>30</v>
      </c>
      <c r="G24" s="260" t="s">
        <v>467</v>
      </c>
      <c r="H24" s="289" t="s">
        <v>481</v>
      </c>
      <c r="I24" s="289" t="s">
        <v>447</v>
      </c>
      <c r="J24" s="248"/>
    </row>
    <row r="25" spans="1:10" ht="27.75" customHeight="1" thickBot="1" x14ac:dyDescent="0.75">
      <c r="A25" s="273">
        <v>22</v>
      </c>
      <c r="B25" s="500"/>
      <c r="C25" s="285" t="s">
        <v>505</v>
      </c>
      <c r="D25" s="290">
        <v>25000</v>
      </c>
      <c r="E25" s="291" t="s">
        <v>459</v>
      </c>
      <c r="F25" s="288">
        <v>140</v>
      </c>
      <c r="G25" s="260" t="s">
        <v>467</v>
      </c>
      <c r="H25" s="289" t="s">
        <v>481</v>
      </c>
      <c r="I25" s="289" t="s">
        <v>447</v>
      </c>
      <c r="J25" s="248"/>
    </row>
    <row r="26" spans="1:10" ht="27.75" customHeight="1" thickBot="1" x14ac:dyDescent="0.75">
      <c r="A26" s="293">
        <v>23</v>
      </c>
      <c r="B26" s="500"/>
      <c r="C26" s="294" t="s">
        <v>506</v>
      </c>
      <c r="D26" s="290">
        <v>30000</v>
      </c>
      <c r="E26" s="291" t="s">
        <v>469</v>
      </c>
      <c r="F26" s="295">
        <v>36</v>
      </c>
      <c r="G26" s="260" t="s">
        <v>467</v>
      </c>
      <c r="H26" s="289" t="s">
        <v>481</v>
      </c>
      <c r="I26" s="289" t="s">
        <v>447</v>
      </c>
      <c r="J26" s="248"/>
    </row>
    <row r="27" spans="1:10" ht="27.75" customHeight="1" thickBot="1" x14ac:dyDescent="0.75">
      <c r="A27" s="504" t="s">
        <v>451</v>
      </c>
      <c r="B27" s="505"/>
      <c r="C27" s="505"/>
      <c r="D27" s="296"/>
      <c r="E27" s="297"/>
      <c r="F27" s="298">
        <f>SUM(F4:F26)</f>
        <v>1762.07</v>
      </c>
      <c r="G27" s="265"/>
      <c r="H27" s="265"/>
      <c r="I27" s="299"/>
      <c r="J27" s="265"/>
    </row>
    <row r="28" spans="1:10" ht="27.75" customHeight="1" thickBot="1" x14ac:dyDescent="0.75">
      <c r="A28" s="266">
        <v>1</v>
      </c>
      <c r="B28" s="524" t="s">
        <v>20</v>
      </c>
      <c r="C28" s="267" t="s">
        <v>466</v>
      </c>
      <c r="D28" s="262">
        <v>70000</v>
      </c>
      <c r="E28" s="268" t="s">
        <v>459</v>
      </c>
      <c r="F28" s="269">
        <v>4.5079000000000002</v>
      </c>
      <c r="G28" s="270" t="s">
        <v>467</v>
      </c>
      <c r="H28" s="271" t="s">
        <v>446</v>
      </c>
      <c r="I28" s="271" t="s">
        <v>447</v>
      </c>
      <c r="J28" s="272"/>
    </row>
    <row r="29" spans="1:10" ht="27.75" customHeight="1" thickBot="1" x14ac:dyDescent="0.75">
      <c r="A29" s="273">
        <v>2</v>
      </c>
      <c r="B29" s="525"/>
      <c r="C29" s="274" t="s">
        <v>468</v>
      </c>
      <c r="D29" s="274">
        <v>60000</v>
      </c>
      <c r="E29" s="275" t="s">
        <v>469</v>
      </c>
      <c r="F29" s="276">
        <v>3.1802579999999998</v>
      </c>
      <c r="G29" s="275" t="s">
        <v>467</v>
      </c>
      <c r="H29" s="274" t="s">
        <v>446</v>
      </c>
      <c r="I29" s="271" t="s">
        <v>447</v>
      </c>
      <c r="J29" s="277"/>
    </row>
    <row r="30" spans="1:10" ht="27.75" customHeight="1" thickBot="1" x14ac:dyDescent="0.75">
      <c r="A30" s="273"/>
      <c r="B30" s="525"/>
      <c r="C30" s="274" t="s">
        <v>470</v>
      </c>
      <c r="D30" s="274">
        <v>60000</v>
      </c>
      <c r="E30" s="275" t="s">
        <v>444</v>
      </c>
      <c r="F30" s="276">
        <v>0.6</v>
      </c>
      <c r="G30" s="275" t="s">
        <v>467</v>
      </c>
      <c r="H30" s="274" t="s">
        <v>446</v>
      </c>
      <c r="I30" s="271" t="s">
        <v>447</v>
      </c>
      <c r="J30" s="277"/>
    </row>
    <row r="31" spans="1:10" ht="27.75" customHeight="1" thickBot="1" x14ac:dyDescent="0.75">
      <c r="A31" s="273"/>
      <c r="B31" s="525"/>
      <c r="C31" s="274" t="s">
        <v>471</v>
      </c>
      <c r="D31" s="274">
        <v>25000</v>
      </c>
      <c r="E31" s="275" t="s">
        <v>472</v>
      </c>
      <c r="F31" s="276">
        <v>0.64</v>
      </c>
      <c r="G31" s="275" t="s">
        <v>467</v>
      </c>
      <c r="H31" s="274" t="s">
        <v>446</v>
      </c>
      <c r="I31" s="271" t="s">
        <v>447</v>
      </c>
      <c r="J31" s="277"/>
    </row>
    <row r="32" spans="1:10" ht="27.75" customHeight="1" thickBot="1" x14ac:dyDescent="0.75">
      <c r="A32" s="273"/>
      <c r="B32" s="525"/>
      <c r="C32" s="274" t="s">
        <v>473</v>
      </c>
      <c r="D32" s="274">
        <v>30000</v>
      </c>
      <c r="E32" s="275" t="s">
        <v>461</v>
      </c>
      <c r="F32" s="276">
        <v>0.4</v>
      </c>
      <c r="G32" s="275" t="s">
        <v>467</v>
      </c>
      <c r="H32" s="274" t="s">
        <v>446</v>
      </c>
      <c r="I32" s="271" t="s">
        <v>447</v>
      </c>
      <c r="J32" s="277"/>
    </row>
    <row r="33" spans="1:10" ht="27.75" customHeight="1" thickBot="1" x14ac:dyDescent="0.75">
      <c r="A33" s="273">
        <v>3</v>
      </c>
      <c r="B33" s="525"/>
      <c r="C33" s="274" t="s">
        <v>474</v>
      </c>
      <c r="D33" s="274">
        <v>20000</v>
      </c>
      <c r="E33" s="275" t="s">
        <v>455</v>
      </c>
      <c r="F33" s="276">
        <v>5.9729999999999999</v>
      </c>
      <c r="G33" s="275" t="s">
        <v>467</v>
      </c>
      <c r="H33" s="274" t="s">
        <v>446</v>
      </c>
      <c r="I33" s="271" t="s">
        <v>447</v>
      </c>
      <c r="J33" s="277"/>
    </row>
    <row r="34" spans="1:10" ht="27.75" customHeight="1" thickBot="1" x14ac:dyDescent="0.75">
      <c r="A34" s="273">
        <v>4</v>
      </c>
      <c r="B34" s="525"/>
      <c r="C34" s="274" t="s">
        <v>475</v>
      </c>
      <c r="D34" s="274">
        <v>12000</v>
      </c>
      <c r="E34" s="275" t="s">
        <v>455</v>
      </c>
      <c r="F34" s="276">
        <v>7.6193309999999999</v>
      </c>
      <c r="G34" s="275" t="s">
        <v>467</v>
      </c>
      <c r="H34" s="274" t="s">
        <v>446</v>
      </c>
      <c r="I34" s="271" t="s">
        <v>447</v>
      </c>
      <c r="J34" s="277"/>
    </row>
    <row r="35" spans="1:10" ht="27.75" customHeight="1" thickBot="1" x14ac:dyDescent="0.75">
      <c r="A35" s="273">
        <v>5</v>
      </c>
      <c r="B35" s="525"/>
      <c r="C35" s="274" t="s">
        <v>476</v>
      </c>
      <c r="D35" s="274">
        <v>45000</v>
      </c>
      <c r="E35" s="275" t="s">
        <v>461</v>
      </c>
      <c r="F35" s="276">
        <v>2.3050639999999998</v>
      </c>
      <c r="G35" s="275" t="s">
        <v>467</v>
      </c>
      <c r="H35" s="274" t="s">
        <v>446</v>
      </c>
      <c r="I35" s="271" t="s">
        <v>447</v>
      </c>
      <c r="J35" s="277"/>
    </row>
    <row r="36" spans="1:10" ht="27.75" customHeight="1" thickBot="1" x14ac:dyDescent="0.75">
      <c r="A36" s="278">
        <v>6</v>
      </c>
      <c r="B36" s="526"/>
      <c r="C36" s="279" t="s">
        <v>477</v>
      </c>
      <c r="D36" s="279">
        <v>40000</v>
      </c>
      <c r="E36" s="280" t="s">
        <v>449</v>
      </c>
      <c r="F36" s="281">
        <v>3.9247610000000002</v>
      </c>
      <c r="G36" s="280" t="s">
        <v>467</v>
      </c>
      <c r="H36" s="279" t="s">
        <v>446</v>
      </c>
      <c r="I36" s="271" t="s">
        <v>447</v>
      </c>
      <c r="J36" s="282"/>
    </row>
    <row r="37" spans="1:10" ht="27.75" customHeight="1" thickBot="1" x14ac:dyDescent="0.75">
      <c r="A37" s="504" t="s">
        <v>451</v>
      </c>
      <c r="B37" s="505"/>
      <c r="C37" s="523"/>
      <c r="D37" s="283"/>
      <c r="E37" s="283"/>
      <c r="F37" s="284">
        <f>SUM(F28:F36)</f>
        <v>29.150313999999998</v>
      </c>
      <c r="G37" s="283"/>
      <c r="H37" s="283"/>
      <c r="I37" s="283"/>
      <c r="J37" s="283"/>
    </row>
    <row r="38" spans="1:10" ht="27.75" customHeight="1" thickBot="1" x14ac:dyDescent="0.75">
      <c r="A38" s="242">
        <v>1</v>
      </c>
      <c r="B38" s="493" t="s">
        <v>3</v>
      </c>
      <c r="C38" s="243" t="s">
        <v>443</v>
      </c>
      <c r="D38" s="244">
        <v>10000</v>
      </c>
      <c r="E38" s="245" t="s">
        <v>444</v>
      </c>
      <c r="F38" s="246">
        <v>1.5</v>
      </c>
      <c r="G38" s="247" t="s">
        <v>445</v>
      </c>
      <c r="H38" s="247" t="s">
        <v>446</v>
      </c>
      <c r="I38" s="247" t="s">
        <v>447</v>
      </c>
      <c r="J38" s="248"/>
    </row>
    <row r="39" spans="1:10" ht="27.75" customHeight="1" x14ac:dyDescent="0.7">
      <c r="A39" s="249">
        <v>2</v>
      </c>
      <c r="B39" s="494"/>
      <c r="C39" s="250" t="s">
        <v>448</v>
      </c>
      <c r="D39" s="251">
        <v>40000</v>
      </c>
      <c r="E39" s="252" t="s">
        <v>449</v>
      </c>
      <c r="F39" s="246">
        <v>0.2</v>
      </c>
      <c r="G39" s="253" t="s">
        <v>445</v>
      </c>
      <c r="H39" s="253" t="s">
        <v>450</v>
      </c>
      <c r="I39" s="253" t="s">
        <v>447</v>
      </c>
      <c r="J39" s="254"/>
    </row>
    <row r="40" spans="1:10" ht="27.75" customHeight="1" thickBot="1" x14ac:dyDescent="0.75">
      <c r="A40" s="514" t="s">
        <v>451</v>
      </c>
      <c r="B40" s="515"/>
      <c r="C40" s="516"/>
      <c r="D40" s="255"/>
      <c r="E40" s="255"/>
      <c r="F40" s="432">
        <f>SUM(F38:F39)</f>
        <v>1.7</v>
      </c>
      <c r="G40" s="255"/>
      <c r="H40" s="255"/>
      <c r="I40" s="255"/>
      <c r="J40" s="255"/>
    </row>
    <row r="41" spans="1:10" ht="27.75" customHeight="1" x14ac:dyDescent="0.7">
      <c r="A41" s="273">
        <v>1</v>
      </c>
      <c r="B41" s="506" t="s">
        <v>508</v>
      </c>
      <c r="C41" s="300" t="s">
        <v>509</v>
      </c>
      <c r="D41" s="301">
        <v>20000</v>
      </c>
      <c r="E41" s="509" t="s">
        <v>459</v>
      </c>
      <c r="F41" s="302">
        <v>12</v>
      </c>
      <c r="G41" s="303" t="s">
        <v>510</v>
      </c>
      <c r="H41" s="304" t="s">
        <v>446</v>
      </c>
      <c r="I41" s="304" t="s">
        <v>447</v>
      </c>
      <c r="J41" s="272"/>
    </row>
    <row r="42" spans="1:10" ht="27.75" customHeight="1" x14ac:dyDescent="0.7">
      <c r="A42" s="273">
        <v>2</v>
      </c>
      <c r="B42" s="507"/>
      <c r="C42" s="300" t="s">
        <v>511</v>
      </c>
      <c r="D42" s="305">
        <v>30000</v>
      </c>
      <c r="E42" s="510"/>
      <c r="F42" s="302">
        <v>8</v>
      </c>
      <c r="G42" s="275" t="s">
        <v>510</v>
      </c>
      <c r="H42" s="274" t="s">
        <v>446</v>
      </c>
      <c r="I42" s="304" t="s">
        <v>447</v>
      </c>
      <c r="J42" s="277"/>
    </row>
    <row r="43" spans="1:10" ht="27.75" customHeight="1" x14ac:dyDescent="0.7">
      <c r="A43" s="273">
        <v>3</v>
      </c>
      <c r="B43" s="507"/>
      <c r="C43" s="300" t="s">
        <v>512</v>
      </c>
      <c r="D43" s="305">
        <v>30000</v>
      </c>
      <c r="E43" s="510"/>
      <c r="F43" s="302">
        <v>5.5</v>
      </c>
      <c r="G43" s="275" t="s">
        <v>510</v>
      </c>
      <c r="H43" s="274" t="s">
        <v>446</v>
      </c>
      <c r="I43" s="304" t="s">
        <v>447</v>
      </c>
      <c r="J43" s="277"/>
    </row>
    <row r="44" spans="1:10" ht="27.75" customHeight="1" x14ac:dyDescent="0.7">
      <c r="A44" s="273">
        <v>4</v>
      </c>
      <c r="B44" s="507"/>
      <c r="C44" s="300" t="s">
        <v>513</v>
      </c>
      <c r="D44" s="305">
        <v>20000</v>
      </c>
      <c r="E44" s="510"/>
      <c r="F44" s="302">
        <v>4</v>
      </c>
      <c r="G44" s="275" t="s">
        <v>510</v>
      </c>
      <c r="H44" s="274" t="s">
        <v>446</v>
      </c>
      <c r="I44" s="304" t="s">
        <v>447</v>
      </c>
      <c r="J44" s="277"/>
    </row>
    <row r="45" spans="1:10" ht="27.75" customHeight="1" x14ac:dyDescent="0.7">
      <c r="A45" s="273">
        <v>5</v>
      </c>
      <c r="B45" s="507"/>
      <c r="C45" s="300" t="s">
        <v>514</v>
      </c>
      <c r="D45" s="305">
        <v>20000</v>
      </c>
      <c r="E45" s="510"/>
      <c r="F45" s="302">
        <v>12.5</v>
      </c>
      <c r="G45" s="275" t="s">
        <v>510</v>
      </c>
      <c r="H45" s="274" t="s">
        <v>446</v>
      </c>
      <c r="I45" s="304" t="s">
        <v>447</v>
      </c>
      <c r="J45" s="277"/>
    </row>
    <row r="46" spans="1:10" ht="27.75" customHeight="1" thickBot="1" x14ac:dyDescent="0.75">
      <c r="A46" s="273">
        <v>6</v>
      </c>
      <c r="B46" s="507"/>
      <c r="C46" s="306" t="s">
        <v>515</v>
      </c>
      <c r="D46" s="307">
        <v>20000</v>
      </c>
      <c r="E46" s="511"/>
      <c r="F46" s="308">
        <v>5</v>
      </c>
      <c r="G46" s="280" t="s">
        <v>510</v>
      </c>
      <c r="H46" s="279" t="s">
        <v>446</v>
      </c>
      <c r="I46" s="304" t="s">
        <v>447</v>
      </c>
      <c r="J46" s="282"/>
    </row>
    <row r="47" spans="1:10" ht="27.75" customHeight="1" x14ac:dyDescent="0.7">
      <c r="A47" s="273">
        <v>7</v>
      </c>
      <c r="B47" s="507"/>
      <c r="C47" s="309" t="s">
        <v>516</v>
      </c>
      <c r="D47" s="310">
        <v>20000</v>
      </c>
      <c r="E47" s="509" t="s">
        <v>517</v>
      </c>
      <c r="F47" s="311">
        <v>1.5</v>
      </c>
      <c r="G47" s="270" t="s">
        <v>510</v>
      </c>
      <c r="H47" s="271" t="s">
        <v>446</v>
      </c>
      <c r="I47" s="304" t="s">
        <v>447</v>
      </c>
      <c r="J47" s="272"/>
    </row>
    <row r="48" spans="1:10" ht="27.75" customHeight="1" x14ac:dyDescent="0.7">
      <c r="A48" s="273">
        <v>8</v>
      </c>
      <c r="B48" s="507"/>
      <c r="C48" s="300" t="s">
        <v>518</v>
      </c>
      <c r="D48" s="305">
        <v>20000</v>
      </c>
      <c r="E48" s="510"/>
      <c r="F48" s="302">
        <v>3</v>
      </c>
      <c r="G48" s="275" t="s">
        <v>510</v>
      </c>
      <c r="H48" s="274" t="s">
        <v>446</v>
      </c>
      <c r="I48" s="304" t="s">
        <v>447</v>
      </c>
      <c r="J48" s="277"/>
    </row>
    <row r="49" spans="1:10" ht="27.75" customHeight="1" x14ac:dyDescent="0.7">
      <c r="A49" s="273">
        <v>9</v>
      </c>
      <c r="B49" s="507"/>
      <c r="C49" s="300" t="s">
        <v>519</v>
      </c>
      <c r="D49" s="305">
        <v>30000</v>
      </c>
      <c r="E49" s="510"/>
      <c r="F49" s="302">
        <v>4.5</v>
      </c>
      <c r="G49" s="275" t="s">
        <v>510</v>
      </c>
      <c r="H49" s="274" t="s">
        <v>446</v>
      </c>
      <c r="I49" s="304" t="s">
        <v>447</v>
      </c>
      <c r="J49" s="277"/>
    </row>
    <row r="50" spans="1:10" ht="27.75" customHeight="1" thickBot="1" x14ac:dyDescent="0.75">
      <c r="A50" s="273">
        <v>10</v>
      </c>
      <c r="B50" s="507"/>
      <c r="C50" s="306" t="s">
        <v>520</v>
      </c>
      <c r="D50" s="307">
        <v>20000</v>
      </c>
      <c r="E50" s="511"/>
      <c r="F50" s="308">
        <v>1.5</v>
      </c>
      <c r="G50" s="280" t="s">
        <v>510</v>
      </c>
      <c r="H50" s="279" t="s">
        <v>446</v>
      </c>
      <c r="I50" s="304" t="s">
        <v>447</v>
      </c>
      <c r="J50" s="282"/>
    </row>
    <row r="51" spans="1:10" ht="27.75" customHeight="1" x14ac:dyDescent="0.7">
      <c r="A51" s="273">
        <v>11</v>
      </c>
      <c r="B51" s="507"/>
      <c r="C51" s="309" t="s">
        <v>521</v>
      </c>
      <c r="D51" s="310">
        <v>15000</v>
      </c>
      <c r="E51" s="509" t="s">
        <v>461</v>
      </c>
      <c r="F51" s="311">
        <v>10.5</v>
      </c>
      <c r="G51" s="270" t="s">
        <v>510</v>
      </c>
      <c r="H51" s="271" t="s">
        <v>446</v>
      </c>
      <c r="I51" s="304" t="s">
        <v>447</v>
      </c>
      <c r="J51" s="272"/>
    </row>
    <row r="52" spans="1:10" ht="27.75" customHeight="1" x14ac:dyDescent="0.7">
      <c r="A52" s="273">
        <v>12</v>
      </c>
      <c r="B52" s="507"/>
      <c r="C52" s="300" t="s">
        <v>522</v>
      </c>
      <c r="D52" s="305">
        <v>15000</v>
      </c>
      <c r="E52" s="510"/>
      <c r="F52" s="302">
        <v>2.5</v>
      </c>
      <c r="G52" s="275" t="s">
        <v>510</v>
      </c>
      <c r="H52" s="274" t="s">
        <v>446</v>
      </c>
      <c r="I52" s="304" t="s">
        <v>447</v>
      </c>
      <c r="J52" s="277"/>
    </row>
    <row r="53" spans="1:10" ht="27.75" customHeight="1" thickBot="1" x14ac:dyDescent="0.75">
      <c r="A53" s="273">
        <v>13</v>
      </c>
      <c r="B53" s="507"/>
      <c r="C53" s="300" t="s">
        <v>523</v>
      </c>
      <c r="D53" s="305">
        <v>15000</v>
      </c>
      <c r="E53" s="510"/>
      <c r="F53" s="302">
        <v>9.5</v>
      </c>
      <c r="G53" s="275" t="s">
        <v>510</v>
      </c>
      <c r="H53" s="274" t="s">
        <v>446</v>
      </c>
      <c r="I53" s="304" t="s">
        <v>447</v>
      </c>
      <c r="J53" s="277"/>
    </row>
    <row r="54" spans="1:10" ht="27.75" customHeight="1" x14ac:dyDescent="0.7">
      <c r="A54" s="273">
        <v>14</v>
      </c>
      <c r="B54" s="507"/>
      <c r="C54" s="309" t="s">
        <v>524</v>
      </c>
      <c r="D54" s="310">
        <v>30000</v>
      </c>
      <c r="E54" s="509" t="s">
        <v>455</v>
      </c>
      <c r="F54" s="311">
        <v>6</v>
      </c>
      <c r="G54" s="270" t="s">
        <v>510</v>
      </c>
      <c r="H54" s="271" t="s">
        <v>446</v>
      </c>
      <c r="I54" s="304" t="s">
        <v>447</v>
      </c>
      <c r="J54" s="272"/>
    </row>
    <row r="55" spans="1:10" ht="27.75" customHeight="1" x14ac:dyDescent="0.7">
      <c r="A55" s="273">
        <v>15</v>
      </c>
      <c r="B55" s="507"/>
      <c r="C55" s="300" t="s">
        <v>525</v>
      </c>
      <c r="D55" s="305">
        <v>30000</v>
      </c>
      <c r="E55" s="510"/>
      <c r="F55" s="302">
        <v>12.5</v>
      </c>
      <c r="G55" s="275" t="s">
        <v>510</v>
      </c>
      <c r="H55" s="274" t="s">
        <v>446</v>
      </c>
      <c r="I55" s="304" t="s">
        <v>447</v>
      </c>
      <c r="J55" s="277"/>
    </row>
    <row r="56" spans="1:10" ht="27.75" customHeight="1" x14ac:dyDescent="0.7">
      <c r="A56" s="273">
        <v>16</v>
      </c>
      <c r="B56" s="507"/>
      <c r="C56" s="300" t="s">
        <v>526</v>
      </c>
      <c r="D56" s="305">
        <v>25000</v>
      </c>
      <c r="E56" s="510"/>
      <c r="F56" s="302">
        <v>7</v>
      </c>
      <c r="G56" s="275" t="s">
        <v>510</v>
      </c>
      <c r="H56" s="274" t="s">
        <v>446</v>
      </c>
      <c r="I56" s="304" t="s">
        <v>447</v>
      </c>
      <c r="J56" s="277"/>
    </row>
    <row r="57" spans="1:10" ht="27.75" customHeight="1" x14ac:dyDescent="0.7">
      <c r="A57" s="273">
        <v>17</v>
      </c>
      <c r="B57" s="507"/>
      <c r="C57" s="300" t="s">
        <v>527</v>
      </c>
      <c r="D57" s="305">
        <v>20000</v>
      </c>
      <c r="E57" s="510"/>
      <c r="F57" s="302">
        <v>7</v>
      </c>
      <c r="G57" s="275" t="s">
        <v>510</v>
      </c>
      <c r="H57" s="274" t="s">
        <v>446</v>
      </c>
      <c r="I57" s="304" t="s">
        <v>447</v>
      </c>
      <c r="J57" s="277"/>
    </row>
    <row r="58" spans="1:10" ht="27.75" customHeight="1" x14ac:dyDescent="0.7">
      <c r="A58" s="273">
        <v>18</v>
      </c>
      <c r="B58" s="507"/>
      <c r="C58" s="300" t="s">
        <v>528</v>
      </c>
      <c r="D58" s="305">
        <v>20000</v>
      </c>
      <c r="E58" s="510"/>
      <c r="F58" s="302">
        <v>7</v>
      </c>
      <c r="G58" s="275" t="s">
        <v>510</v>
      </c>
      <c r="H58" s="274" t="s">
        <v>446</v>
      </c>
      <c r="I58" s="304" t="s">
        <v>447</v>
      </c>
      <c r="J58" s="277"/>
    </row>
    <row r="59" spans="1:10" ht="27.75" customHeight="1" x14ac:dyDescent="0.7">
      <c r="A59" s="273">
        <v>19</v>
      </c>
      <c r="B59" s="507"/>
      <c r="C59" s="300" t="s">
        <v>529</v>
      </c>
      <c r="D59" s="305">
        <v>20000</v>
      </c>
      <c r="E59" s="510"/>
      <c r="F59" s="302">
        <v>4.5</v>
      </c>
      <c r="G59" s="275" t="s">
        <v>510</v>
      </c>
      <c r="H59" s="274" t="s">
        <v>446</v>
      </c>
      <c r="I59" s="304" t="s">
        <v>447</v>
      </c>
      <c r="J59" s="277"/>
    </row>
    <row r="60" spans="1:10" ht="27.75" customHeight="1" thickBot="1" x14ac:dyDescent="0.75">
      <c r="A60" s="273">
        <v>20</v>
      </c>
      <c r="B60" s="507"/>
      <c r="C60" s="306" t="s">
        <v>530</v>
      </c>
      <c r="D60" s="307">
        <v>20000</v>
      </c>
      <c r="E60" s="511"/>
      <c r="F60" s="308">
        <v>1</v>
      </c>
      <c r="G60" s="280" t="s">
        <v>510</v>
      </c>
      <c r="H60" s="279" t="s">
        <v>446</v>
      </c>
      <c r="I60" s="304" t="s">
        <v>447</v>
      </c>
      <c r="J60" s="282"/>
    </row>
    <row r="61" spans="1:10" ht="27.75" customHeight="1" x14ac:dyDescent="0.7">
      <c r="A61" s="273">
        <v>22</v>
      </c>
      <c r="B61" s="507"/>
      <c r="C61" s="309" t="s">
        <v>531</v>
      </c>
      <c r="D61" s="310">
        <v>15000</v>
      </c>
      <c r="E61" s="501" t="s">
        <v>449</v>
      </c>
      <c r="F61" s="311">
        <v>3</v>
      </c>
      <c r="G61" s="270" t="s">
        <v>510</v>
      </c>
      <c r="H61" s="271" t="s">
        <v>446</v>
      </c>
      <c r="I61" s="304" t="s">
        <v>447</v>
      </c>
      <c r="J61" s="272"/>
    </row>
    <row r="62" spans="1:10" ht="27.75" customHeight="1" x14ac:dyDescent="0.7">
      <c r="A62" s="273">
        <v>23</v>
      </c>
      <c r="B62" s="507"/>
      <c r="C62" s="300" t="s">
        <v>532</v>
      </c>
      <c r="D62" s="305">
        <v>15000</v>
      </c>
      <c r="E62" s="502"/>
      <c r="F62" s="302">
        <v>5</v>
      </c>
      <c r="G62" s="275" t="s">
        <v>510</v>
      </c>
      <c r="H62" s="274" t="s">
        <v>446</v>
      </c>
      <c r="I62" s="304" t="s">
        <v>447</v>
      </c>
      <c r="J62" s="277"/>
    </row>
    <row r="63" spans="1:10" ht="27.75" customHeight="1" x14ac:dyDescent="0.7">
      <c r="A63" s="273">
        <v>24</v>
      </c>
      <c r="B63" s="507"/>
      <c r="C63" s="300" t="s">
        <v>533</v>
      </c>
      <c r="D63" s="305">
        <v>15000</v>
      </c>
      <c r="E63" s="502"/>
      <c r="F63" s="302">
        <v>6</v>
      </c>
      <c r="G63" s="275" t="s">
        <v>510</v>
      </c>
      <c r="H63" s="274" t="s">
        <v>446</v>
      </c>
      <c r="I63" s="304" t="s">
        <v>447</v>
      </c>
      <c r="J63" s="277"/>
    </row>
    <row r="64" spans="1:10" ht="27.75" customHeight="1" thickBot="1" x14ac:dyDescent="0.75">
      <c r="A64" s="273">
        <v>25</v>
      </c>
      <c r="B64" s="507"/>
      <c r="C64" s="306" t="s">
        <v>534</v>
      </c>
      <c r="D64" s="307">
        <v>15000</v>
      </c>
      <c r="E64" s="503"/>
      <c r="F64" s="308">
        <v>25</v>
      </c>
      <c r="G64" s="280" t="s">
        <v>510</v>
      </c>
      <c r="H64" s="279" t="s">
        <v>446</v>
      </c>
      <c r="I64" s="304" t="s">
        <v>447</v>
      </c>
      <c r="J64" s="282"/>
    </row>
    <row r="65" spans="1:10" ht="27.75" customHeight="1" x14ac:dyDescent="0.7">
      <c r="A65" s="273">
        <v>26</v>
      </c>
      <c r="B65" s="507"/>
      <c r="C65" s="312" t="s">
        <v>535</v>
      </c>
      <c r="D65" s="301">
        <v>70000</v>
      </c>
      <c r="E65" s="313" t="s">
        <v>459</v>
      </c>
      <c r="F65" s="314">
        <v>4.5</v>
      </c>
      <c r="G65" s="303" t="s">
        <v>510</v>
      </c>
      <c r="H65" s="304" t="s">
        <v>446</v>
      </c>
      <c r="I65" s="304" t="s">
        <v>447</v>
      </c>
      <c r="J65" s="315"/>
    </row>
    <row r="66" spans="1:10" ht="27.75" customHeight="1" x14ac:dyDescent="0.7">
      <c r="A66" s="273">
        <v>27</v>
      </c>
      <c r="B66" s="507"/>
      <c r="C66" s="300" t="s">
        <v>536</v>
      </c>
      <c r="D66" s="305">
        <v>30000</v>
      </c>
      <c r="E66" s="316" t="s">
        <v>517</v>
      </c>
      <c r="F66" s="302">
        <v>4.5</v>
      </c>
      <c r="G66" s="275" t="s">
        <v>510</v>
      </c>
      <c r="H66" s="274" t="s">
        <v>446</v>
      </c>
      <c r="I66" s="304" t="s">
        <v>447</v>
      </c>
      <c r="J66" s="277"/>
    </row>
    <row r="67" spans="1:10" ht="27.75" customHeight="1" thickBot="1" x14ac:dyDescent="0.75">
      <c r="A67" s="293">
        <v>28</v>
      </c>
      <c r="B67" s="508"/>
      <c r="C67" s="300" t="s">
        <v>537</v>
      </c>
      <c r="D67" s="317">
        <v>40000</v>
      </c>
      <c r="E67" s="318" t="s">
        <v>449</v>
      </c>
      <c r="F67" s="319">
        <v>3</v>
      </c>
      <c r="G67" s="275" t="s">
        <v>510</v>
      </c>
      <c r="H67" s="274" t="s">
        <v>446</v>
      </c>
      <c r="I67" s="304" t="s">
        <v>447</v>
      </c>
      <c r="J67" s="277"/>
    </row>
    <row r="68" spans="1:10" ht="27.75" customHeight="1" thickBot="1" x14ac:dyDescent="0.75">
      <c r="A68" s="504" t="s">
        <v>451</v>
      </c>
      <c r="B68" s="505"/>
      <c r="C68" s="505"/>
      <c r="D68" s="296"/>
      <c r="E68" s="297"/>
      <c r="F68" s="320">
        <f>SUM(F41:F67)</f>
        <v>176</v>
      </c>
      <c r="G68" s="265"/>
      <c r="H68" s="265"/>
      <c r="I68" s="265"/>
      <c r="J68" s="265"/>
    </row>
    <row r="69" spans="1:10" ht="27.75" customHeight="1" thickBot="1" x14ac:dyDescent="0.75">
      <c r="A69" s="242">
        <v>1</v>
      </c>
      <c r="B69" s="493" t="s">
        <v>543</v>
      </c>
      <c r="C69" s="243" t="s">
        <v>544</v>
      </c>
      <c r="D69" s="244">
        <v>450000</v>
      </c>
      <c r="E69" s="245" t="s">
        <v>540</v>
      </c>
      <c r="F69" s="321">
        <v>50</v>
      </c>
      <c r="G69" s="247" t="s">
        <v>545</v>
      </c>
      <c r="H69" s="247" t="s">
        <v>546</v>
      </c>
      <c r="I69" s="247" t="s">
        <v>447</v>
      </c>
      <c r="J69" s="248"/>
    </row>
    <row r="70" spans="1:10" ht="27.75" customHeight="1" thickBot="1" x14ac:dyDescent="0.75">
      <c r="A70" s="323"/>
      <c r="B70" s="494"/>
      <c r="C70" s="322" t="s">
        <v>547</v>
      </c>
      <c r="D70" s="251">
        <v>40000</v>
      </c>
      <c r="E70" s="245" t="s">
        <v>493</v>
      </c>
      <c r="F70" s="321">
        <v>3</v>
      </c>
      <c r="G70" s="247" t="s">
        <v>545</v>
      </c>
      <c r="H70" s="247" t="s">
        <v>457</v>
      </c>
      <c r="I70" s="247" t="s">
        <v>447</v>
      </c>
      <c r="J70" s="248"/>
    </row>
    <row r="71" spans="1:10" ht="27.75" customHeight="1" thickBot="1" x14ac:dyDescent="0.75">
      <c r="A71" s="249"/>
      <c r="B71" s="494"/>
      <c r="C71" s="322" t="s">
        <v>548</v>
      </c>
      <c r="D71" s="251">
        <v>20000</v>
      </c>
      <c r="E71" s="245" t="s">
        <v>517</v>
      </c>
      <c r="F71" s="321">
        <v>1.5</v>
      </c>
      <c r="G71" s="247" t="s">
        <v>545</v>
      </c>
      <c r="H71" s="247" t="s">
        <v>457</v>
      </c>
      <c r="I71" s="247" t="s">
        <v>447</v>
      </c>
      <c r="J71" s="248"/>
    </row>
    <row r="72" spans="1:10" ht="27.75" customHeight="1" thickBot="1" x14ac:dyDescent="0.75">
      <c r="A72" s="495" t="s">
        <v>451</v>
      </c>
      <c r="B72" s="495"/>
      <c r="C72" s="495"/>
      <c r="D72" s="255"/>
      <c r="E72" s="297"/>
      <c r="F72" s="263">
        <f>SUM(F69:F71)</f>
        <v>54.5</v>
      </c>
      <c r="G72" s="265"/>
      <c r="H72" s="265"/>
      <c r="I72" s="265"/>
      <c r="J72" s="265"/>
    </row>
    <row r="73" spans="1:10" ht="27.75" customHeight="1" thickBot="1" x14ac:dyDescent="0.75">
      <c r="A73" s="242">
        <v>1</v>
      </c>
      <c r="B73" s="493" t="s">
        <v>538</v>
      </c>
      <c r="C73" s="243" t="s">
        <v>539</v>
      </c>
      <c r="D73" s="244">
        <v>300000</v>
      </c>
      <c r="E73" s="245" t="s">
        <v>540</v>
      </c>
      <c r="F73" s="321">
        <v>5</v>
      </c>
      <c r="G73" s="247" t="s">
        <v>201</v>
      </c>
      <c r="H73" s="247" t="s">
        <v>446</v>
      </c>
      <c r="I73" s="247" t="s">
        <v>447</v>
      </c>
      <c r="J73" s="248"/>
    </row>
    <row r="74" spans="1:10" ht="27.75" customHeight="1" thickBot="1" x14ac:dyDescent="0.75">
      <c r="A74" s="249">
        <v>2</v>
      </c>
      <c r="B74" s="494"/>
      <c r="C74" s="322" t="s">
        <v>541</v>
      </c>
      <c r="D74" s="251">
        <v>400000</v>
      </c>
      <c r="E74" s="245" t="s">
        <v>517</v>
      </c>
      <c r="F74" s="321">
        <v>5</v>
      </c>
      <c r="G74" s="247" t="s">
        <v>201</v>
      </c>
      <c r="H74" s="247" t="s">
        <v>450</v>
      </c>
      <c r="I74" s="247" t="s">
        <v>447</v>
      </c>
      <c r="J74" s="248"/>
    </row>
    <row r="75" spans="1:10" ht="27.75" customHeight="1" thickBot="1" x14ac:dyDescent="0.75">
      <c r="A75" s="495" t="s">
        <v>451</v>
      </c>
      <c r="B75" s="495"/>
      <c r="C75" s="495"/>
      <c r="D75" s="255"/>
      <c r="E75" s="297"/>
      <c r="F75" s="263">
        <f>SUM(F73:F74)</f>
        <v>10</v>
      </c>
      <c r="G75" s="265"/>
      <c r="H75" s="265"/>
      <c r="I75" s="265"/>
      <c r="J75" s="265"/>
    </row>
    <row r="76" spans="1:10" ht="27.75" customHeight="1" thickBot="1" x14ac:dyDescent="0.75">
      <c r="A76" s="256">
        <v>1</v>
      </c>
      <c r="B76" s="499" t="s">
        <v>453</v>
      </c>
      <c r="C76" s="257" t="s">
        <v>454</v>
      </c>
      <c r="D76" s="257">
        <v>120000</v>
      </c>
      <c r="E76" s="258" t="s">
        <v>455</v>
      </c>
      <c r="F76" s="259">
        <v>1.4499</v>
      </c>
      <c r="G76" s="260" t="s">
        <v>456</v>
      </c>
      <c r="H76" s="260" t="s">
        <v>457</v>
      </c>
      <c r="I76" s="247" t="s">
        <v>447</v>
      </c>
      <c r="J76" s="248"/>
    </row>
    <row r="77" spans="1:10" ht="27.75" customHeight="1" thickBot="1" x14ac:dyDescent="0.75">
      <c r="A77" s="256">
        <v>2</v>
      </c>
      <c r="B77" s="500"/>
      <c r="C77" s="257" t="s">
        <v>458</v>
      </c>
      <c r="D77" s="257">
        <v>70000</v>
      </c>
      <c r="E77" s="258" t="s">
        <v>459</v>
      </c>
      <c r="F77" s="258">
        <v>0.40649999999999997</v>
      </c>
      <c r="G77" s="260" t="s">
        <v>456</v>
      </c>
      <c r="H77" s="260" t="s">
        <v>457</v>
      </c>
      <c r="I77" s="247" t="s">
        <v>447</v>
      </c>
      <c r="J77" s="248"/>
    </row>
    <row r="78" spans="1:10" ht="27.75" customHeight="1" thickBot="1" x14ac:dyDescent="0.75">
      <c r="A78" s="256">
        <v>3</v>
      </c>
      <c r="B78" s="500"/>
      <c r="C78" s="261" t="s">
        <v>460</v>
      </c>
      <c r="D78" s="261">
        <v>45000</v>
      </c>
      <c r="E78" s="258" t="s">
        <v>461</v>
      </c>
      <c r="F78" s="258">
        <v>0.82250000000000001</v>
      </c>
      <c r="G78" s="260" t="s">
        <v>456</v>
      </c>
      <c r="H78" s="260" t="s">
        <v>457</v>
      </c>
      <c r="I78" s="247" t="s">
        <v>447</v>
      </c>
      <c r="J78" s="248"/>
    </row>
    <row r="79" spans="1:10" ht="27.75" customHeight="1" thickBot="1" x14ac:dyDescent="0.75">
      <c r="A79" s="249">
        <v>4</v>
      </c>
      <c r="B79" s="500"/>
      <c r="C79" s="261" t="s">
        <v>462</v>
      </c>
      <c r="D79" s="261">
        <v>70000</v>
      </c>
      <c r="E79" s="258" t="s">
        <v>463</v>
      </c>
      <c r="F79" s="246">
        <v>1.8</v>
      </c>
      <c r="G79" s="258" t="s">
        <v>388</v>
      </c>
      <c r="H79" s="260" t="s">
        <v>457</v>
      </c>
      <c r="I79" s="247" t="s">
        <v>447</v>
      </c>
      <c r="J79" s="254"/>
    </row>
    <row r="80" spans="1:10" ht="27.75" customHeight="1" thickBot="1" x14ac:dyDescent="0.75">
      <c r="A80" s="249">
        <v>5</v>
      </c>
      <c r="B80" s="500"/>
      <c r="C80" s="261" t="s">
        <v>464</v>
      </c>
      <c r="D80" s="262">
        <v>30000</v>
      </c>
      <c r="E80" s="258" t="s">
        <v>461</v>
      </c>
      <c r="F80" s="246">
        <v>3.075E-2</v>
      </c>
      <c r="G80" s="258" t="s">
        <v>388</v>
      </c>
      <c r="H80" s="260" t="s">
        <v>457</v>
      </c>
      <c r="I80" s="247" t="s">
        <v>447</v>
      </c>
      <c r="J80" s="254"/>
    </row>
    <row r="81" spans="1:10" ht="27.75" customHeight="1" thickBot="1" x14ac:dyDescent="0.75">
      <c r="A81" s="496" t="s">
        <v>451</v>
      </c>
      <c r="B81" s="497"/>
      <c r="C81" s="498"/>
      <c r="D81" s="405"/>
      <c r="E81" s="405"/>
      <c r="F81" s="406">
        <f>SUM(F76:F80)</f>
        <v>4.5096499999999997</v>
      </c>
      <c r="G81" s="264"/>
      <c r="H81" s="265"/>
      <c r="I81" s="265"/>
      <c r="J81" s="265"/>
    </row>
    <row r="82" spans="1:10" ht="27.75" customHeight="1" x14ac:dyDescent="0.7">
      <c r="A82" s="492" t="s">
        <v>1054</v>
      </c>
      <c r="B82" s="492"/>
      <c r="C82" s="492"/>
      <c r="D82" s="492"/>
      <c r="E82" s="492"/>
      <c r="F82" s="407">
        <f>F81+F75+F72+F68+F40+F37+F27</f>
        <v>2037.9299639999999</v>
      </c>
    </row>
  </sheetData>
  <mergeCells count="30">
    <mergeCell ref="J2:J3"/>
    <mergeCell ref="B38:B39"/>
    <mergeCell ref="A40:C4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7:C27"/>
    <mergeCell ref="B4:B26"/>
    <mergeCell ref="A37:C37"/>
    <mergeCell ref="B28:B36"/>
    <mergeCell ref="E61:E64"/>
    <mergeCell ref="A68:C68"/>
    <mergeCell ref="B41:B67"/>
    <mergeCell ref="E41:E46"/>
    <mergeCell ref="E47:E50"/>
    <mergeCell ref="E51:E53"/>
    <mergeCell ref="E54:E60"/>
    <mergeCell ref="A82:E82"/>
    <mergeCell ref="B69:B71"/>
    <mergeCell ref="A72:C72"/>
    <mergeCell ref="B73:B74"/>
    <mergeCell ref="A75:C75"/>
    <mergeCell ref="A81:C81"/>
    <mergeCell ref="B76:B80"/>
  </mergeCells>
  <pageMargins left="0.25" right="0.25" top="0.75" bottom="0.75" header="0.3" footer="0.3"/>
  <pageSetup paperSize="9" scale="86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498A-176F-47B3-837F-DE419D32324C}">
  <dimension ref="A1:J226"/>
  <sheetViews>
    <sheetView rightToLeft="1" topLeftCell="A119" zoomScale="70" zoomScaleNormal="70" workbookViewId="0">
      <selection activeCell="F122" sqref="F122:F130"/>
    </sheetView>
  </sheetViews>
  <sheetFormatPr defaultColWidth="8.88671875" defaultRowHeight="21.6" x14ac:dyDescent="0.7"/>
  <cols>
    <col min="1" max="1" width="4.6640625" style="163" customWidth="1"/>
    <col min="2" max="2" width="11.33203125" style="163" customWidth="1"/>
    <col min="3" max="3" width="73.88671875" style="163" customWidth="1"/>
    <col min="4" max="4" width="9.33203125" style="163" customWidth="1"/>
    <col min="5" max="5" width="13.44140625" style="163" bestFit="1" customWidth="1"/>
    <col min="6" max="6" width="13.44140625" style="163" customWidth="1"/>
    <col min="7" max="7" width="20.33203125" style="163" bestFit="1" customWidth="1"/>
    <col min="8" max="8" width="11.109375" style="163" customWidth="1"/>
    <col min="9" max="9" width="8.88671875" style="163"/>
    <col min="10" max="10" width="17" style="163" customWidth="1"/>
    <col min="11" max="16384" width="8.88671875" style="1"/>
  </cols>
  <sheetData>
    <row r="1" spans="1:10" ht="45" customHeight="1" x14ac:dyDescent="0.7">
      <c r="A1" s="538" t="s">
        <v>0</v>
      </c>
      <c r="B1" s="538" t="s">
        <v>245</v>
      </c>
      <c r="C1" s="538" t="s">
        <v>4</v>
      </c>
      <c r="D1" s="538" t="s">
        <v>46</v>
      </c>
      <c r="E1" s="538" t="s">
        <v>5</v>
      </c>
      <c r="F1" s="538" t="s">
        <v>74</v>
      </c>
      <c r="G1" s="537" t="s">
        <v>2</v>
      </c>
      <c r="H1" s="538" t="s">
        <v>6</v>
      </c>
      <c r="I1" s="538" t="s">
        <v>7</v>
      </c>
      <c r="J1" s="538" t="s">
        <v>8</v>
      </c>
    </row>
    <row r="2" spans="1:10" ht="18" customHeight="1" x14ac:dyDescent="0.7">
      <c r="A2" s="538"/>
      <c r="B2" s="538"/>
      <c r="C2" s="538"/>
      <c r="D2" s="538"/>
      <c r="E2" s="538"/>
      <c r="F2" s="538"/>
      <c r="G2" s="537"/>
      <c r="H2" s="538"/>
      <c r="I2" s="538"/>
      <c r="J2" s="538"/>
    </row>
    <row r="3" spans="1:10" ht="27" x14ac:dyDescent="0.7">
      <c r="A3" s="328">
        <v>1</v>
      </c>
      <c r="B3" s="531" t="s">
        <v>629</v>
      </c>
      <c r="C3" s="328" t="s">
        <v>606</v>
      </c>
      <c r="D3" s="328"/>
      <c r="E3" s="328" t="s">
        <v>615</v>
      </c>
      <c r="F3" s="324">
        <v>89</v>
      </c>
      <c r="G3" s="408" t="s">
        <v>630</v>
      </c>
    </row>
    <row r="4" spans="1:10" ht="27" x14ac:dyDescent="0.7">
      <c r="A4" s="328">
        <v>2</v>
      </c>
      <c r="B4" s="531"/>
      <c r="C4" s="328" t="s">
        <v>606</v>
      </c>
      <c r="D4" s="328"/>
      <c r="E4" s="328" t="s">
        <v>618</v>
      </c>
      <c r="F4" s="324">
        <v>33</v>
      </c>
      <c r="G4" s="408" t="s">
        <v>630</v>
      </c>
    </row>
    <row r="5" spans="1:10" ht="54" x14ac:dyDescent="0.7">
      <c r="A5" s="328">
        <v>3</v>
      </c>
      <c r="B5" s="531"/>
      <c r="C5" s="328" t="s">
        <v>606</v>
      </c>
      <c r="D5" s="328"/>
      <c r="E5" s="328" t="s">
        <v>619</v>
      </c>
      <c r="F5" s="324">
        <v>145</v>
      </c>
      <c r="G5" s="408" t="s">
        <v>630</v>
      </c>
    </row>
    <row r="6" spans="1:10" ht="27" x14ac:dyDescent="0.7">
      <c r="A6" s="328">
        <v>4</v>
      </c>
      <c r="B6" s="531"/>
      <c r="C6" s="328" t="s">
        <v>607</v>
      </c>
      <c r="D6" s="328"/>
      <c r="E6" s="328" t="s">
        <v>611</v>
      </c>
      <c r="F6" s="324">
        <v>146</v>
      </c>
      <c r="G6" s="408" t="s">
        <v>630</v>
      </c>
    </row>
    <row r="7" spans="1:10" ht="27" x14ac:dyDescent="0.7">
      <c r="A7" s="328">
        <v>5</v>
      </c>
      <c r="B7" s="531"/>
      <c r="C7" s="328" t="s">
        <v>608</v>
      </c>
      <c r="D7" s="328"/>
      <c r="E7" s="328" t="s">
        <v>557</v>
      </c>
      <c r="F7" s="324">
        <v>77</v>
      </c>
      <c r="G7" s="408" t="s">
        <v>630</v>
      </c>
    </row>
    <row r="8" spans="1:10" ht="27" x14ac:dyDescent="0.7">
      <c r="A8" s="328">
        <v>6</v>
      </c>
      <c r="B8" s="531"/>
      <c r="C8" s="328" t="s">
        <v>608</v>
      </c>
      <c r="D8" s="328"/>
      <c r="E8" s="328" t="s">
        <v>593</v>
      </c>
      <c r="F8" s="324">
        <v>145</v>
      </c>
      <c r="G8" s="408" t="s">
        <v>630</v>
      </c>
    </row>
    <row r="9" spans="1:10" ht="54" x14ac:dyDescent="0.7">
      <c r="A9" s="328">
        <v>7</v>
      </c>
      <c r="B9" s="531"/>
      <c r="C9" s="328" t="s">
        <v>607</v>
      </c>
      <c r="D9" s="328"/>
      <c r="E9" s="328" t="s">
        <v>620</v>
      </c>
      <c r="F9" s="324">
        <v>66</v>
      </c>
      <c r="G9" s="408" t="s">
        <v>630</v>
      </c>
    </row>
    <row r="10" spans="1:10" ht="27" x14ac:dyDescent="0.7">
      <c r="A10" s="328">
        <v>8</v>
      </c>
      <c r="B10" s="531"/>
      <c r="C10" s="328" t="s">
        <v>607</v>
      </c>
      <c r="D10" s="328"/>
      <c r="E10" s="328" t="s">
        <v>621</v>
      </c>
      <c r="F10" s="324">
        <v>91</v>
      </c>
      <c r="G10" s="408" t="s">
        <v>630</v>
      </c>
    </row>
    <row r="11" spans="1:10" ht="27" x14ac:dyDescent="0.7">
      <c r="A11" s="328">
        <v>9</v>
      </c>
      <c r="B11" s="531"/>
      <c r="C11" s="328" t="s">
        <v>606</v>
      </c>
      <c r="D11" s="328"/>
      <c r="E11" s="328" t="s">
        <v>622</v>
      </c>
      <c r="F11" s="324">
        <v>124</v>
      </c>
      <c r="G11" s="408" t="s">
        <v>630</v>
      </c>
    </row>
    <row r="12" spans="1:10" ht="27" x14ac:dyDescent="0.7">
      <c r="A12" s="328">
        <v>10</v>
      </c>
      <c r="B12" s="531"/>
      <c r="C12" s="328" t="s">
        <v>607</v>
      </c>
      <c r="D12" s="328"/>
      <c r="E12" s="328" t="s">
        <v>610</v>
      </c>
      <c r="F12" s="324">
        <v>104</v>
      </c>
      <c r="G12" s="408" t="s">
        <v>630</v>
      </c>
    </row>
    <row r="13" spans="1:10" ht="27" x14ac:dyDescent="0.7">
      <c r="A13" s="328">
        <v>11</v>
      </c>
      <c r="B13" s="531"/>
      <c r="C13" s="328" t="s">
        <v>608</v>
      </c>
      <c r="D13" s="328"/>
      <c r="E13" s="328" t="s">
        <v>623</v>
      </c>
      <c r="F13" s="324">
        <v>88</v>
      </c>
      <c r="G13" s="408" t="s">
        <v>630</v>
      </c>
    </row>
    <row r="14" spans="1:10" ht="54" x14ac:dyDescent="0.7">
      <c r="A14" s="328">
        <v>12</v>
      </c>
      <c r="B14" s="531"/>
      <c r="C14" s="328" t="s">
        <v>606</v>
      </c>
      <c r="D14" s="328"/>
      <c r="E14" s="328" t="s">
        <v>624</v>
      </c>
      <c r="F14" s="324">
        <v>45</v>
      </c>
      <c r="G14" s="408" t="s">
        <v>630</v>
      </c>
    </row>
    <row r="15" spans="1:10" ht="27" x14ac:dyDescent="0.7">
      <c r="A15" s="328">
        <v>13</v>
      </c>
      <c r="B15" s="531"/>
      <c r="C15" s="328" t="s">
        <v>609</v>
      </c>
      <c r="D15" s="328"/>
      <c r="E15" s="328" t="s">
        <v>625</v>
      </c>
      <c r="F15" s="324">
        <v>85</v>
      </c>
      <c r="G15" s="408" t="s">
        <v>630</v>
      </c>
    </row>
    <row r="16" spans="1:10" ht="27" x14ac:dyDescent="0.7">
      <c r="A16" s="328">
        <v>14</v>
      </c>
      <c r="B16" s="531"/>
      <c r="C16" s="328" t="s">
        <v>610</v>
      </c>
      <c r="D16" s="328"/>
      <c r="E16" s="328" t="s">
        <v>626</v>
      </c>
      <c r="F16" s="324">
        <v>83</v>
      </c>
      <c r="G16" s="408" t="s">
        <v>630</v>
      </c>
    </row>
    <row r="17" spans="1:10" ht="54" x14ac:dyDescent="0.7">
      <c r="A17" s="328">
        <v>15</v>
      </c>
      <c r="B17" s="531"/>
      <c r="C17" s="328" t="s">
        <v>593</v>
      </c>
      <c r="D17" s="328"/>
      <c r="E17" s="328" t="s">
        <v>613</v>
      </c>
      <c r="F17" s="324">
        <v>117</v>
      </c>
      <c r="G17" s="408" t="s">
        <v>630</v>
      </c>
    </row>
    <row r="18" spans="1:10" ht="27" x14ac:dyDescent="0.7">
      <c r="A18" s="328">
        <v>16</v>
      </c>
      <c r="B18" s="531"/>
      <c r="C18" s="328" t="s">
        <v>611</v>
      </c>
      <c r="D18" s="328"/>
      <c r="E18" s="328" t="s">
        <v>614</v>
      </c>
      <c r="F18" s="324">
        <v>121</v>
      </c>
      <c r="G18" s="408" t="s">
        <v>630</v>
      </c>
    </row>
    <row r="19" spans="1:10" ht="27" x14ac:dyDescent="0.7">
      <c r="A19" s="328">
        <v>17</v>
      </c>
      <c r="B19" s="531"/>
      <c r="C19" s="328" t="s">
        <v>557</v>
      </c>
      <c r="D19" s="328"/>
      <c r="E19" s="328" t="s">
        <v>627</v>
      </c>
      <c r="F19" s="324">
        <v>99</v>
      </c>
      <c r="G19" s="408" t="s">
        <v>630</v>
      </c>
    </row>
    <row r="20" spans="1:10" ht="54" x14ac:dyDescent="0.7">
      <c r="A20" s="328">
        <v>18</v>
      </c>
      <c r="B20" s="531"/>
      <c r="C20" s="328" t="s">
        <v>612</v>
      </c>
      <c r="D20" s="328"/>
      <c r="E20" s="328" t="s">
        <v>567</v>
      </c>
      <c r="F20" s="324">
        <v>148</v>
      </c>
      <c r="G20" s="408" t="s">
        <v>630</v>
      </c>
    </row>
    <row r="21" spans="1:10" ht="54" x14ac:dyDescent="0.7">
      <c r="A21" s="328">
        <v>19</v>
      </c>
      <c r="B21" s="531"/>
      <c r="C21" s="328" t="s">
        <v>613</v>
      </c>
      <c r="D21" s="328"/>
      <c r="E21" s="328" t="s">
        <v>628</v>
      </c>
      <c r="F21" s="324">
        <v>43</v>
      </c>
      <c r="G21" s="408" t="s">
        <v>630</v>
      </c>
    </row>
    <row r="22" spans="1:10" ht="54" x14ac:dyDescent="0.7">
      <c r="A22" s="328">
        <v>20</v>
      </c>
      <c r="B22" s="531"/>
      <c r="C22" s="328" t="s">
        <v>613</v>
      </c>
      <c r="D22" s="328"/>
      <c r="E22" s="328" t="s">
        <v>613</v>
      </c>
      <c r="F22" s="324">
        <v>86</v>
      </c>
      <c r="G22" s="408" t="s">
        <v>630</v>
      </c>
    </row>
    <row r="23" spans="1:10" ht="27" x14ac:dyDescent="0.7">
      <c r="A23" s="328">
        <v>21</v>
      </c>
      <c r="B23" s="531"/>
      <c r="C23" s="328" t="s">
        <v>614</v>
      </c>
      <c r="D23" s="328"/>
      <c r="E23" s="328" t="s">
        <v>614</v>
      </c>
      <c r="F23" s="324">
        <v>42</v>
      </c>
      <c r="G23" s="408" t="s">
        <v>630</v>
      </c>
    </row>
    <row r="24" spans="1:10" ht="27" x14ac:dyDescent="0.7">
      <c r="A24" s="328">
        <v>22</v>
      </c>
      <c r="B24" s="531"/>
      <c r="C24" s="328" t="s">
        <v>615</v>
      </c>
      <c r="D24" s="328"/>
      <c r="E24" s="328" t="s">
        <v>615</v>
      </c>
      <c r="F24" s="324">
        <v>48</v>
      </c>
      <c r="G24" s="408" t="s">
        <v>630</v>
      </c>
    </row>
    <row r="25" spans="1:10" ht="27" x14ac:dyDescent="0.7">
      <c r="A25" s="328">
        <v>23</v>
      </c>
      <c r="B25" s="531"/>
      <c r="C25" s="328" t="s">
        <v>593</v>
      </c>
      <c r="D25" s="328"/>
      <c r="E25" s="328" t="s">
        <v>593</v>
      </c>
      <c r="F25" s="324">
        <v>123</v>
      </c>
      <c r="G25" s="408" t="s">
        <v>630</v>
      </c>
    </row>
    <row r="26" spans="1:10" ht="54" x14ac:dyDescent="0.7">
      <c r="A26" s="328">
        <v>24</v>
      </c>
      <c r="B26" s="531"/>
      <c r="C26" s="328" t="s">
        <v>613</v>
      </c>
      <c r="D26" s="328"/>
      <c r="E26" s="328" t="s">
        <v>613</v>
      </c>
      <c r="F26" s="324">
        <v>97</v>
      </c>
      <c r="G26" s="408" t="s">
        <v>630</v>
      </c>
    </row>
    <row r="27" spans="1:10" ht="54" x14ac:dyDescent="0.7">
      <c r="A27" s="328">
        <v>25</v>
      </c>
      <c r="B27" s="531"/>
      <c r="C27" s="328" t="s">
        <v>567</v>
      </c>
      <c r="D27" s="328"/>
      <c r="E27" s="328" t="s">
        <v>567</v>
      </c>
      <c r="F27" s="324">
        <v>88</v>
      </c>
      <c r="G27" s="408" t="s">
        <v>630</v>
      </c>
    </row>
    <row r="28" spans="1:10" ht="54" x14ac:dyDescent="0.7">
      <c r="A28" s="328">
        <v>26</v>
      </c>
      <c r="B28" s="531"/>
      <c r="C28" s="328" t="s">
        <v>567</v>
      </c>
      <c r="D28" s="328"/>
      <c r="E28" s="328" t="s">
        <v>567</v>
      </c>
      <c r="F28" s="324">
        <v>82</v>
      </c>
      <c r="G28" s="408" t="s">
        <v>630</v>
      </c>
    </row>
    <row r="29" spans="1:10" ht="27" x14ac:dyDescent="0.7">
      <c r="A29" s="328">
        <v>27</v>
      </c>
      <c r="B29" s="531"/>
      <c r="C29" s="328" t="s">
        <v>616</v>
      </c>
      <c r="D29" s="328"/>
      <c r="E29" s="328" t="s">
        <v>616</v>
      </c>
      <c r="F29" s="324">
        <v>88</v>
      </c>
      <c r="G29" s="408" t="s">
        <v>630</v>
      </c>
    </row>
    <row r="30" spans="1:10" ht="27" x14ac:dyDescent="0.7">
      <c r="A30" s="328">
        <v>28</v>
      </c>
      <c r="B30" s="531"/>
      <c r="C30" s="328" t="s">
        <v>617</v>
      </c>
      <c r="D30" s="328"/>
      <c r="E30" s="328" t="s">
        <v>617</v>
      </c>
      <c r="F30" s="324">
        <v>36.81</v>
      </c>
      <c r="G30" s="408" t="s">
        <v>630</v>
      </c>
    </row>
    <row r="31" spans="1:10" ht="27" x14ac:dyDescent="0.7">
      <c r="A31" s="530" t="s">
        <v>657</v>
      </c>
      <c r="B31" s="530"/>
      <c r="C31" s="530"/>
      <c r="D31" s="530"/>
      <c r="E31" s="530"/>
      <c r="F31" s="327">
        <f>SUM(F3:F30)</f>
        <v>2539.81</v>
      </c>
      <c r="G31" s="327"/>
      <c r="H31" s="327"/>
      <c r="I31" s="327"/>
      <c r="J31" s="327"/>
    </row>
    <row r="32" spans="1:10" ht="27" x14ac:dyDescent="0.7">
      <c r="A32" s="328">
        <v>1</v>
      </c>
      <c r="B32" s="531" t="s">
        <v>296</v>
      </c>
      <c r="C32" s="328" t="s">
        <v>632</v>
      </c>
      <c r="D32" s="328"/>
      <c r="E32" s="409" t="s">
        <v>653</v>
      </c>
      <c r="F32" s="324">
        <v>5</v>
      </c>
      <c r="G32" s="410" t="s">
        <v>32</v>
      </c>
    </row>
    <row r="33" spans="1:7" ht="27" x14ac:dyDescent="0.7">
      <c r="A33" s="328">
        <v>2</v>
      </c>
      <c r="B33" s="531"/>
      <c r="C33" s="328" t="s">
        <v>633</v>
      </c>
      <c r="D33" s="328"/>
      <c r="E33" s="409" t="s">
        <v>654</v>
      </c>
      <c r="F33" s="324">
        <v>3.6</v>
      </c>
      <c r="G33" s="410" t="s">
        <v>32</v>
      </c>
    </row>
    <row r="34" spans="1:7" ht="27" x14ac:dyDescent="0.7">
      <c r="A34" s="328">
        <v>3</v>
      </c>
      <c r="B34" s="531"/>
      <c r="C34" s="328" t="s">
        <v>634</v>
      </c>
      <c r="D34" s="328"/>
      <c r="E34" s="409" t="s">
        <v>654</v>
      </c>
      <c r="F34" s="324">
        <v>1.8</v>
      </c>
      <c r="G34" s="410" t="s">
        <v>32</v>
      </c>
    </row>
    <row r="35" spans="1:7" ht="27" x14ac:dyDescent="0.7">
      <c r="A35" s="328">
        <v>4</v>
      </c>
      <c r="B35" s="531"/>
      <c r="C35" s="328" t="s">
        <v>635</v>
      </c>
      <c r="D35" s="328"/>
      <c r="E35" s="409" t="s">
        <v>654</v>
      </c>
      <c r="F35" s="324">
        <v>1.8</v>
      </c>
      <c r="G35" s="410" t="s">
        <v>32</v>
      </c>
    </row>
    <row r="36" spans="1:7" ht="27" x14ac:dyDescent="0.7">
      <c r="A36" s="328">
        <v>5</v>
      </c>
      <c r="B36" s="531"/>
      <c r="C36" s="328" t="s">
        <v>636</v>
      </c>
      <c r="D36" s="328"/>
      <c r="E36" s="409" t="s">
        <v>654</v>
      </c>
      <c r="F36" s="324">
        <v>1.8</v>
      </c>
      <c r="G36" s="410" t="s">
        <v>32</v>
      </c>
    </row>
    <row r="37" spans="1:7" ht="27" x14ac:dyDescent="0.7">
      <c r="A37" s="328">
        <v>6</v>
      </c>
      <c r="B37" s="531"/>
      <c r="C37" s="328" t="s">
        <v>637</v>
      </c>
      <c r="D37" s="328"/>
      <c r="E37" s="409" t="s">
        <v>654</v>
      </c>
      <c r="F37" s="324">
        <v>1.2</v>
      </c>
      <c r="G37" s="410" t="s">
        <v>32</v>
      </c>
    </row>
    <row r="38" spans="1:7" ht="27" x14ac:dyDescent="0.7">
      <c r="A38" s="328">
        <v>7</v>
      </c>
      <c r="B38" s="531"/>
      <c r="C38" s="328" t="s">
        <v>638</v>
      </c>
      <c r="D38" s="328"/>
      <c r="E38" s="409" t="s">
        <v>654</v>
      </c>
      <c r="F38" s="324">
        <v>1.2</v>
      </c>
      <c r="G38" s="410" t="s">
        <v>32</v>
      </c>
    </row>
    <row r="39" spans="1:7" ht="27" x14ac:dyDescent="0.7">
      <c r="A39" s="328">
        <v>8</v>
      </c>
      <c r="B39" s="531"/>
      <c r="C39" s="328" t="s">
        <v>639</v>
      </c>
      <c r="D39" s="328"/>
      <c r="E39" s="409" t="s">
        <v>654</v>
      </c>
      <c r="F39" s="324">
        <v>1.8</v>
      </c>
      <c r="G39" s="410" t="s">
        <v>32</v>
      </c>
    </row>
    <row r="40" spans="1:7" ht="27" x14ac:dyDescent="0.7">
      <c r="A40" s="328">
        <v>9</v>
      </c>
      <c r="B40" s="531"/>
      <c r="C40" s="328" t="s">
        <v>640</v>
      </c>
      <c r="D40" s="328"/>
      <c r="E40" s="409" t="s">
        <v>654</v>
      </c>
      <c r="F40" s="324">
        <v>1.8</v>
      </c>
      <c r="G40" s="410" t="s">
        <v>32</v>
      </c>
    </row>
    <row r="41" spans="1:7" ht="27" x14ac:dyDescent="0.7">
      <c r="A41" s="328">
        <v>10</v>
      </c>
      <c r="B41" s="531"/>
      <c r="C41" s="328" t="s">
        <v>641</v>
      </c>
      <c r="D41" s="328"/>
      <c r="E41" s="409" t="s">
        <v>654</v>
      </c>
      <c r="F41" s="324">
        <v>1.5</v>
      </c>
      <c r="G41" s="410" t="s">
        <v>32</v>
      </c>
    </row>
    <row r="42" spans="1:7" ht="27" x14ac:dyDescent="0.7">
      <c r="A42" s="328">
        <v>11</v>
      </c>
      <c r="B42" s="531"/>
      <c r="C42" s="328" t="s">
        <v>642</v>
      </c>
      <c r="D42" s="328"/>
      <c r="E42" s="409" t="s">
        <v>557</v>
      </c>
      <c r="F42" s="324">
        <v>1.2</v>
      </c>
      <c r="G42" s="410" t="s">
        <v>32</v>
      </c>
    </row>
    <row r="43" spans="1:7" ht="27" x14ac:dyDescent="0.7">
      <c r="A43" s="328">
        <v>12</v>
      </c>
      <c r="B43" s="531"/>
      <c r="C43" s="328" t="s">
        <v>643</v>
      </c>
      <c r="D43" s="328"/>
      <c r="E43" s="409" t="s">
        <v>557</v>
      </c>
      <c r="F43" s="324">
        <v>2.4</v>
      </c>
      <c r="G43" s="410" t="s">
        <v>32</v>
      </c>
    </row>
    <row r="44" spans="1:7" ht="27" x14ac:dyDescent="0.7">
      <c r="A44" s="328">
        <v>13</v>
      </c>
      <c r="B44" s="531"/>
      <c r="C44" s="328" t="s">
        <v>644</v>
      </c>
      <c r="D44" s="328"/>
      <c r="E44" s="409" t="s">
        <v>557</v>
      </c>
      <c r="F44" s="324">
        <v>1.5</v>
      </c>
      <c r="G44" s="410" t="s">
        <v>32</v>
      </c>
    </row>
    <row r="45" spans="1:7" ht="27" x14ac:dyDescent="0.7">
      <c r="A45" s="328">
        <v>14</v>
      </c>
      <c r="B45" s="531"/>
      <c r="C45" s="328" t="s">
        <v>645</v>
      </c>
      <c r="D45" s="328"/>
      <c r="E45" s="409" t="s">
        <v>655</v>
      </c>
      <c r="F45" s="324">
        <v>1.2</v>
      </c>
      <c r="G45" s="410" t="s">
        <v>32</v>
      </c>
    </row>
    <row r="46" spans="1:7" ht="27" x14ac:dyDescent="0.7">
      <c r="A46" s="328">
        <v>15</v>
      </c>
      <c r="B46" s="531"/>
      <c r="C46" s="328" t="s">
        <v>646</v>
      </c>
      <c r="D46" s="328"/>
      <c r="E46" s="409" t="s">
        <v>655</v>
      </c>
      <c r="F46" s="324">
        <v>2.4</v>
      </c>
      <c r="G46" s="410" t="s">
        <v>32</v>
      </c>
    </row>
    <row r="47" spans="1:7" ht="27" x14ac:dyDescent="0.7">
      <c r="A47" s="328">
        <v>16</v>
      </c>
      <c r="B47" s="531"/>
      <c r="C47" s="328" t="s">
        <v>647</v>
      </c>
      <c r="D47" s="328"/>
      <c r="E47" s="409" t="s">
        <v>655</v>
      </c>
      <c r="F47" s="324">
        <v>1.5</v>
      </c>
      <c r="G47" s="410" t="s">
        <v>32</v>
      </c>
    </row>
    <row r="48" spans="1:7" ht="27" x14ac:dyDescent="0.7">
      <c r="A48" s="328">
        <v>17</v>
      </c>
      <c r="B48" s="531"/>
      <c r="C48" s="328" t="s">
        <v>648</v>
      </c>
      <c r="D48" s="328"/>
      <c r="E48" s="411" t="s">
        <v>564</v>
      </c>
      <c r="F48" s="324">
        <v>1.2</v>
      </c>
      <c r="G48" s="410" t="s">
        <v>32</v>
      </c>
    </row>
    <row r="49" spans="1:10" ht="27" x14ac:dyDescent="0.7">
      <c r="A49" s="328">
        <v>18</v>
      </c>
      <c r="B49" s="531"/>
      <c r="C49" s="328" t="s">
        <v>649</v>
      </c>
      <c r="D49" s="328"/>
      <c r="E49" s="411" t="s">
        <v>564</v>
      </c>
      <c r="F49" s="324">
        <v>2.4</v>
      </c>
      <c r="G49" s="410" t="s">
        <v>32</v>
      </c>
    </row>
    <row r="50" spans="1:10" ht="27" x14ac:dyDescent="0.7">
      <c r="A50" s="328">
        <v>19</v>
      </c>
      <c r="B50" s="531"/>
      <c r="C50" s="328" t="s">
        <v>650</v>
      </c>
      <c r="D50" s="328"/>
      <c r="E50" s="411" t="s">
        <v>564</v>
      </c>
      <c r="F50" s="324">
        <v>1.5</v>
      </c>
      <c r="G50" s="410" t="s">
        <v>32</v>
      </c>
    </row>
    <row r="51" spans="1:10" ht="42" x14ac:dyDescent="0.7">
      <c r="A51" s="328">
        <v>20</v>
      </c>
      <c r="B51" s="531"/>
      <c r="C51" s="328" t="s">
        <v>651</v>
      </c>
      <c r="D51" s="328"/>
      <c r="E51" s="411" t="s">
        <v>567</v>
      </c>
      <c r="F51" s="324">
        <v>1.2</v>
      </c>
      <c r="G51" s="410" t="s">
        <v>32</v>
      </c>
    </row>
    <row r="52" spans="1:10" ht="42" x14ac:dyDescent="0.7">
      <c r="A52" s="328">
        <v>21</v>
      </c>
      <c r="B52" s="531"/>
      <c r="C52" s="328" t="s">
        <v>652</v>
      </c>
      <c r="D52" s="328"/>
      <c r="E52" s="411" t="s">
        <v>567</v>
      </c>
      <c r="F52" s="324">
        <v>2.4</v>
      </c>
      <c r="G52" s="410" t="s">
        <v>32</v>
      </c>
    </row>
    <row r="53" spans="1:10" ht="42" x14ac:dyDescent="0.7">
      <c r="A53" s="328">
        <v>22</v>
      </c>
      <c r="B53" s="531"/>
      <c r="C53" s="328" t="s">
        <v>647</v>
      </c>
      <c r="D53" s="328"/>
      <c r="E53" s="411" t="s">
        <v>567</v>
      </c>
      <c r="F53" s="324">
        <v>0.6</v>
      </c>
      <c r="G53" s="410" t="s">
        <v>32</v>
      </c>
    </row>
    <row r="54" spans="1:10" ht="27" x14ac:dyDescent="0.7">
      <c r="A54" s="530" t="s">
        <v>656</v>
      </c>
      <c r="B54" s="530"/>
      <c r="C54" s="530"/>
      <c r="D54" s="530"/>
      <c r="E54" s="530"/>
      <c r="F54" s="327">
        <f>SUM(F32:F53)</f>
        <v>41</v>
      </c>
      <c r="G54" s="327"/>
      <c r="H54" s="327"/>
      <c r="I54" s="327"/>
      <c r="J54" s="327"/>
    </row>
    <row r="55" spans="1:10" ht="30.6" x14ac:dyDescent="0.7">
      <c r="A55" s="163">
        <v>1</v>
      </c>
      <c r="B55" s="532" t="s">
        <v>401</v>
      </c>
      <c r="C55" s="332" t="s">
        <v>675</v>
      </c>
      <c r="E55" s="328" t="s">
        <v>550</v>
      </c>
      <c r="F55" s="324">
        <v>150</v>
      </c>
      <c r="G55" s="410" t="s">
        <v>680</v>
      </c>
    </row>
    <row r="56" spans="1:10" ht="30.6" x14ac:dyDescent="0.7">
      <c r="A56" s="163">
        <v>2</v>
      </c>
      <c r="B56" s="532"/>
      <c r="C56" s="332" t="s">
        <v>676</v>
      </c>
      <c r="E56" s="328" t="s">
        <v>557</v>
      </c>
      <c r="F56" s="324">
        <v>15</v>
      </c>
      <c r="G56" s="410" t="s">
        <v>680</v>
      </c>
    </row>
    <row r="57" spans="1:10" ht="54" x14ac:dyDescent="0.7">
      <c r="A57" s="163">
        <v>3</v>
      </c>
      <c r="B57" s="532"/>
      <c r="C57" s="332" t="s">
        <v>677</v>
      </c>
      <c r="E57" s="328" t="s">
        <v>567</v>
      </c>
      <c r="F57" s="324">
        <v>15</v>
      </c>
      <c r="G57" s="410" t="s">
        <v>680</v>
      </c>
    </row>
    <row r="58" spans="1:10" ht="54" x14ac:dyDescent="0.7">
      <c r="A58" s="163">
        <v>4</v>
      </c>
      <c r="B58" s="532"/>
      <c r="C58" s="332" t="s">
        <v>678</v>
      </c>
      <c r="E58" s="328" t="s">
        <v>575</v>
      </c>
      <c r="F58" s="324">
        <v>15</v>
      </c>
      <c r="G58" s="410" t="s">
        <v>680</v>
      </c>
    </row>
    <row r="59" spans="1:10" ht="30.6" x14ac:dyDescent="0.7">
      <c r="A59" s="163">
        <v>5</v>
      </c>
      <c r="B59" s="532"/>
      <c r="C59" s="332" t="s">
        <v>679</v>
      </c>
      <c r="E59" s="328" t="s">
        <v>564</v>
      </c>
      <c r="F59" s="324">
        <v>15</v>
      </c>
      <c r="G59" s="410" t="s">
        <v>680</v>
      </c>
    </row>
    <row r="60" spans="1:10" x14ac:dyDescent="0.7">
      <c r="A60" s="533" t="s">
        <v>681</v>
      </c>
      <c r="B60" s="533"/>
      <c r="C60" s="533"/>
      <c r="D60" s="533"/>
      <c r="E60" s="533"/>
      <c r="F60" s="398">
        <f>SUM(F55:F59)</f>
        <v>210</v>
      </c>
      <c r="G60" s="331"/>
    </row>
    <row r="61" spans="1:10" ht="27" x14ac:dyDescent="0.75">
      <c r="A61" s="325">
        <v>1</v>
      </c>
      <c r="B61" s="535" t="s">
        <v>594</v>
      </c>
      <c r="C61" s="328" t="s">
        <v>549</v>
      </c>
      <c r="D61" s="330"/>
      <c r="E61" s="329" t="s">
        <v>551</v>
      </c>
      <c r="F61" s="329">
        <v>10</v>
      </c>
      <c r="G61" s="328" t="s">
        <v>45</v>
      </c>
      <c r="H61" s="326"/>
      <c r="I61" s="325"/>
      <c r="J61" s="325"/>
    </row>
    <row r="62" spans="1:10" ht="27" x14ac:dyDescent="0.75">
      <c r="A62" s="325">
        <v>2</v>
      </c>
      <c r="B62" s="535"/>
      <c r="C62" s="328" t="s">
        <v>553</v>
      </c>
      <c r="D62" s="330"/>
      <c r="E62" s="329" t="s">
        <v>554</v>
      </c>
      <c r="F62" s="329">
        <v>10</v>
      </c>
      <c r="G62" s="328" t="s">
        <v>45</v>
      </c>
      <c r="H62" s="326"/>
      <c r="I62" s="325"/>
      <c r="J62" s="325"/>
    </row>
    <row r="63" spans="1:10" ht="27" x14ac:dyDescent="0.75">
      <c r="A63" s="325">
        <v>3</v>
      </c>
      <c r="B63" s="535"/>
      <c r="C63" s="328" t="s">
        <v>555</v>
      </c>
      <c r="D63" s="330"/>
      <c r="E63" s="329" t="s">
        <v>554</v>
      </c>
      <c r="F63" s="329">
        <v>1</v>
      </c>
      <c r="G63" s="328" t="s">
        <v>45</v>
      </c>
      <c r="H63" s="326"/>
      <c r="I63" s="325"/>
      <c r="J63" s="325"/>
    </row>
    <row r="64" spans="1:10" ht="27" x14ac:dyDescent="0.75">
      <c r="A64" s="325">
        <v>4</v>
      </c>
      <c r="B64" s="535"/>
      <c r="C64" s="328" t="s">
        <v>556</v>
      </c>
      <c r="D64" s="330"/>
      <c r="E64" s="329" t="s">
        <v>557</v>
      </c>
      <c r="F64" s="329">
        <v>1</v>
      </c>
      <c r="G64" s="328" t="s">
        <v>45</v>
      </c>
      <c r="H64" s="326"/>
      <c r="I64" s="325"/>
      <c r="J64" s="325"/>
    </row>
    <row r="65" spans="1:10" ht="27" x14ac:dyDescent="0.75">
      <c r="A65" s="325">
        <v>5</v>
      </c>
      <c r="B65" s="535"/>
      <c r="C65" s="328" t="s">
        <v>558</v>
      </c>
      <c r="D65" s="330"/>
      <c r="E65" s="329" t="s">
        <v>554</v>
      </c>
      <c r="F65" s="329">
        <v>1</v>
      </c>
      <c r="G65" s="328" t="s">
        <v>45</v>
      </c>
      <c r="H65" s="326"/>
      <c r="I65" s="325"/>
      <c r="J65" s="325"/>
    </row>
    <row r="66" spans="1:10" ht="54" x14ac:dyDescent="0.75">
      <c r="A66" s="325">
        <v>6</v>
      </c>
      <c r="B66" s="535"/>
      <c r="C66" s="328" t="s">
        <v>559</v>
      </c>
      <c r="D66" s="330"/>
      <c r="E66" s="329" t="s">
        <v>560</v>
      </c>
      <c r="F66" s="329">
        <v>1</v>
      </c>
      <c r="G66" s="328" t="s">
        <v>45</v>
      </c>
      <c r="H66" s="326"/>
      <c r="I66" s="325"/>
      <c r="J66" s="325"/>
    </row>
    <row r="67" spans="1:10" ht="27" x14ac:dyDescent="0.75">
      <c r="A67" s="325">
        <v>7</v>
      </c>
      <c r="B67" s="535"/>
      <c r="C67" s="328" t="s">
        <v>561</v>
      </c>
      <c r="D67" s="330"/>
      <c r="E67" s="329" t="s">
        <v>557</v>
      </c>
      <c r="F67" s="329">
        <v>1</v>
      </c>
      <c r="G67" s="328" t="s">
        <v>45</v>
      </c>
      <c r="H67" s="326"/>
      <c r="I67" s="325"/>
      <c r="J67" s="325"/>
    </row>
    <row r="68" spans="1:10" ht="27" x14ac:dyDescent="0.75">
      <c r="A68" s="325">
        <v>8</v>
      </c>
      <c r="B68" s="535"/>
      <c r="C68" s="328" t="s">
        <v>562</v>
      </c>
      <c r="D68" s="330"/>
      <c r="E68" s="329" t="s">
        <v>557</v>
      </c>
      <c r="F68" s="329">
        <v>10</v>
      </c>
      <c r="G68" s="328" t="s">
        <v>45</v>
      </c>
      <c r="H68" s="326"/>
      <c r="I68" s="325"/>
      <c r="J68" s="325"/>
    </row>
    <row r="69" spans="1:10" ht="27" x14ac:dyDescent="0.75">
      <c r="A69" s="325">
        <v>9</v>
      </c>
      <c r="B69" s="535"/>
      <c r="C69" s="328" t="s">
        <v>563</v>
      </c>
      <c r="D69" s="330"/>
      <c r="E69" s="329" t="s">
        <v>564</v>
      </c>
      <c r="F69" s="329">
        <v>10</v>
      </c>
      <c r="G69" s="328" t="s">
        <v>45</v>
      </c>
      <c r="H69" s="326"/>
      <c r="I69" s="325"/>
      <c r="J69" s="325"/>
    </row>
    <row r="70" spans="1:10" ht="27" x14ac:dyDescent="0.75">
      <c r="A70" s="325">
        <v>10</v>
      </c>
      <c r="B70" s="535"/>
      <c r="C70" s="328" t="s">
        <v>565</v>
      </c>
      <c r="D70" s="330"/>
      <c r="E70" s="329" t="s">
        <v>554</v>
      </c>
      <c r="F70" s="329">
        <v>1</v>
      </c>
      <c r="G70" s="328" t="s">
        <v>45</v>
      </c>
      <c r="H70" s="326"/>
      <c r="I70" s="325"/>
      <c r="J70" s="325"/>
    </row>
    <row r="71" spans="1:10" ht="54" x14ac:dyDescent="0.75">
      <c r="A71" s="325">
        <v>11</v>
      </c>
      <c r="B71" s="535"/>
      <c r="C71" s="328" t="s">
        <v>566</v>
      </c>
      <c r="D71" s="330"/>
      <c r="E71" s="329" t="s">
        <v>567</v>
      </c>
      <c r="F71" s="329">
        <v>1</v>
      </c>
      <c r="G71" s="328" t="s">
        <v>45</v>
      </c>
      <c r="H71" s="326"/>
      <c r="I71" s="325"/>
      <c r="J71" s="325"/>
    </row>
    <row r="72" spans="1:10" ht="27" x14ac:dyDescent="0.75">
      <c r="A72" s="325">
        <v>12</v>
      </c>
      <c r="B72" s="535"/>
      <c r="C72" s="328" t="s">
        <v>568</v>
      </c>
      <c r="D72" s="330"/>
      <c r="E72" s="329" t="s">
        <v>557</v>
      </c>
      <c r="F72" s="329">
        <v>1</v>
      </c>
      <c r="G72" s="328" t="s">
        <v>45</v>
      </c>
      <c r="H72" s="326"/>
      <c r="I72" s="325"/>
      <c r="J72" s="325"/>
    </row>
    <row r="73" spans="1:10" ht="27" x14ac:dyDescent="0.75">
      <c r="A73" s="325">
        <v>13</v>
      </c>
      <c r="B73" s="535"/>
      <c r="C73" s="328" t="s">
        <v>569</v>
      </c>
      <c r="D73" s="330"/>
      <c r="E73" s="329" t="s">
        <v>570</v>
      </c>
      <c r="F73" s="329">
        <v>1</v>
      </c>
      <c r="G73" s="328" t="s">
        <v>45</v>
      </c>
      <c r="H73" s="326"/>
      <c r="I73" s="325"/>
      <c r="J73" s="325"/>
    </row>
    <row r="74" spans="1:10" ht="27" x14ac:dyDescent="0.75">
      <c r="A74" s="325">
        <v>14</v>
      </c>
      <c r="B74" s="535"/>
      <c r="C74" s="328" t="s">
        <v>571</v>
      </c>
      <c r="D74" s="330"/>
      <c r="E74" s="329" t="s">
        <v>572</v>
      </c>
      <c r="F74" s="329">
        <v>10</v>
      </c>
      <c r="G74" s="328" t="s">
        <v>45</v>
      </c>
      <c r="H74" s="326"/>
      <c r="I74" s="325"/>
      <c r="J74" s="325"/>
    </row>
    <row r="75" spans="1:10" ht="27" x14ac:dyDescent="0.75">
      <c r="A75" s="325">
        <v>15</v>
      </c>
      <c r="B75" s="535"/>
      <c r="C75" s="328" t="s">
        <v>573</v>
      </c>
      <c r="D75" s="330"/>
      <c r="E75" s="329" t="s">
        <v>557</v>
      </c>
      <c r="F75" s="329">
        <v>10</v>
      </c>
      <c r="G75" s="328" t="s">
        <v>45</v>
      </c>
      <c r="H75" s="326"/>
      <c r="I75" s="325"/>
      <c r="J75" s="325"/>
    </row>
    <row r="76" spans="1:10" ht="54" x14ac:dyDescent="0.75">
      <c r="A76" s="325">
        <v>16</v>
      </c>
      <c r="B76" s="535"/>
      <c r="C76" s="328" t="s">
        <v>574</v>
      </c>
      <c r="D76" s="330"/>
      <c r="E76" s="329" t="s">
        <v>575</v>
      </c>
      <c r="F76" s="329">
        <v>10</v>
      </c>
      <c r="G76" s="328" t="s">
        <v>45</v>
      </c>
      <c r="H76" s="326"/>
      <c r="I76" s="325"/>
      <c r="J76" s="325"/>
    </row>
    <row r="77" spans="1:10" ht="27" x14ac:dyDescent="0.75">
      <c r="A77" s="325">
        <v>17</v>
      </c>
      <c r="B77" s="535"/>
      <c r="C77" s="328" t="s">
        <v>576</v>
      </c>
      <c r="D77" s="330"/>
      <c r="E77" s="329" t="s">
        <v>577</v>
      </c>
      <c r="F77" s="329">
        <v>1</v>
      </c>
      <c r="G77" s="328" t="s">
        <v>45</v>
      </c>
      <c r="H77" s="326"/>
      <c r="I77" s="325"/>
      <c r="J77" s="325"/>
    </row>
    <row r="78" spans="1:10" ht="27" x14ac:dyDescent="0.75">
      <c r="A78" s="325">
        <v>18</v>
      </c>
      <c r="B78" s="535"/>
      <c r="C78" s="328" t="s">
        <v>578</v>
      </c>
      <c r="D78" s="330"/>
      <c r="E78" s="329" t="s">
        <v>579</v>
      </c>
      <c r="F78" s="329">
        <v>10</v>
      </c>
      <c r="G78" s="328" t="s">
        <v>45</v>
      </c>
      <c r="H78" s="326"/>
      <c r="I78" s="325"/>
      <c r="J78" s="325"/>
    </row>
    <row r="79" spans="1:10" ht="27" x14ac:dyDescent="0.75">
      <c r="A79" s="325">
        <v>19</v>
      </c>
      <c r="B79" s="535"/>
      <c r="C79" s="328" t="s">
        <v>580</v>
      </c>
      <c r="D79" s="330"/>
      <c r="E79" s="329" t="s">
        <v>581</v>
      </c>
      <c r="F79" s="329">
        <v>1</v>
      </c>
      <c r="G79" s="328" t="s">
        <v>45</v>
      </c>
      <c r="H79" s="326"/>
      <c r="I79" s="325"/>
      <c r="J79" s="325"/>
    </row>
    <row r="80" spans="1:10" ht="54" x14ac:dyDescent="0.75">
      <c r="A80" s="325">
        <v>20</v>
      </c>
      <c r="B80" s="535"/>
      <c r="C80" s="328" t="s">
        <v>582</v>
      </c>
      <c r="D80" s="330"/>
      <c r="E80" s="329" t="s">
        <v>583</v>
      </c>
      <c r="F80" s="329">
        <v>2</v>
      </c>
      <c r="G80" s="328" t="s">
        <v>45</v>
      </c>
      <c r="H80" s="326"/>
      <c r="I80" s="325"/>
      <c r="J80" s="325"/>
    </row>
    <row r="81" spans="1:10" ht="54" x14ac:dyDescent="0.75">
      <c r="A81" s="325">
        <v>21</v>
      </c>
      <c r="B81" s="535"/>
      <c r="C81" s="328" t="s">
        <v>595</v>
      </c>
      <c r="D81" s="330"/>
      <c r="E81" s="329" t="s">
        <v>584</v>
      </c>
      <c r="F81" s="329">
        <v>10</v>
      </c>
      <c r="G81" s="328" t="s">
        <v>45</v>
      </c>
      <c r="H81" s="326"/>
      <c r="I81" s="325"/>
      <c r="J81" s="325"/>
    </row>
    <row r="82" spans="1:10" ht="27" x14ac:dyDescent="0.75">
      <c r="A82" s="325">
        <v>22</v>
      </c>
      <c r="B82" s="535"/>
      <c r="C82" s="328" t="s">
        <v>585</v>
      </c>
      <c r="D82" s="330"/>
      <c r="E82" s="329" t="s">
        <v>586</v>
      </c>
      <c r="F82" s="329">
        <v>10</v>
      </c>
      <c r="G82" s="328" t="s">
        <v>45</v>
      </c>
      <c r="H82" s="326"/>
      <c r="I82" s="325"/>
      <c r="J82" s="325"/>
    </row>
    <row r="83" spans="1:10" ht="27" x14ac:dyDescent="0.75">
      <c r="A83" s="325">
        <v>23</v>
      </c>
      <c r="B83" s="535"/>
      <c r="C83" s="328" t="s">
        <v>587</v>
      </c>
      <c r="D83" s="330"/>
      <c r="E83" s="329" t="s">
        <v>557</v>
      </c>
      <c r="F83" s="329">
        <v>10</v>
      </c>
      <c r="G83" s="328" t="s">
        <v>45</v>
      </c>
      <c r="H83" s="326"/>
      <c r="I83" s="325"/>
      <c r="J83" s="325"/>
    </row>
    <row r="84" spans="1:10" ht="27" x14ac:dyDescent="0.75">
      <c r="A84" s="325">
        <v>24</v>
      </c>
      <c r="B84" s="535"/>
      <c r="C84" s="328" t="s">
        <v>588</v>
      </c>
      <c r="D84" s="330"/>
      <c r="E84" s="329" t="s">
        <v>557</v>
      </c>
      <c r="F84" s="329">
        <v>1</v>
      </c>
      <c r="G84" s="328" t="s">
        <v>45</v>
      </c>
      <c r="H84" s="326"/>
      <c r="I84" s="325"/>
      <c r="J84" s="325"/>
    </row>
    <row r="85" spans="1:10" ht="54" x14ac:dyDescent="0.75">
      <c r="A85" s="325">
        <v>25</v>
      </c>
      <c r="B85" s="535"/>
      <c r="C85" s="328" t="s">
        <v>589</v>
      </c>
      <c r="D85" s="330"/>
      <c r="E85" s="329" t="s">
        <v>590</v>
      </c>
      <c r="F85" s="329">
        <v>10</v>
      </c>
      <c r="G85" s="328" t="s">
        <v>45</v>
      </c>
      <c r="H85" s="326"/>
      <c r="I85" s="325"/>
      <c r="J85" s="325"/>
    </row>
    <row r="86" spans="1:10" ht="27" x14ac:dyDescent="0.75">
      <c r="A86" s="325">
        <v>26</v>
      </c>
      <c r="B86" s="535"/>
      <c r="C86" s="328" t="s">
        <v>591</v>
      </c>
      <c r="D86" s="330"/>
      <c r="E86" s="329" t="s">
        <v>554</v>
      </c>
      <c r="F86" s="329">
        <v>10</v>
      </c>
      <c r="G86" s="328" t="s">
        <v>45</v>
      </c>
      <c r="H86" s="326"/>
      <c r="I86" s="325"/>
      <c r="J86" s="325"/>
    </row>
    <row r="87" spans="1:10" ht="27" x14ac:dyDescent="0.75">
      <c r="A87" s="325">
        <v>27</v>
      </c>
      <c r="B87" s="535"/>
      <c r="C87" s="328" t="s">
        <v>592</v>
      </c>
      <c r="D87" s="330"/>
      <c r="E87" s="329" t="s">
        <v>593</v>
      </c>
      <c r="F87" s="329">
        <v>10</v>
      </c>
      <c r="G87" s="328" t="s">
        <v>45</v>
      </c>
      <c r="H87" s="326"/>
      <c r="I87" s="325"/>
      <c r="J87" s="325"/>
    </row>
    <row r="88" spans="1:10" x14ac:dyDescent="0.7">
      <c r="A88" s="528" t="s">
        <v>604</v>
      </c>
      <c r="B88" s="528"/>
      <c r="C88" s="528"/>
      <c r="D88" s="528"/>
      <c r="E88" s="528"/>
      <c r="F88" s="397">
        <f>SUM(F61:F87)</f>
        <v>154</v>
      </c>
      <c r="G88" s="327"/>
      <c r="H88" s="327"/>
      <c r="I88" s="327"/>
      <c r="J88" s="327"/>
    </row>
    <row r="89" spans="1:10" ht="27" x14ac:dyDescent="0.7">
      <c r="A89" s="163">
        <v>1</v>
      </c>
      <c r="B89" s="532" t="s">
        <v>674</v>
      </c>
      <c r="C89" s="328" t="s">
        <v>658</v>
      </c>
      <c r="D89" s="412"/>
      <c r="E89" s="328" t="s">
        <v>554</v>
      </c>
      <c r="F89" s="324">
        <v>50</v>
      </c>
      <c r="G89" s="413" t="s">
        <v>201</v>
      </c>
    </row>
    <row r="90" spans="1:10" ht="27" x14ac:dyDescent="0.7">
      <c r="A90" s="163">
        <v>2</v>
      </c>
      <c r="B90" s="532"/>
      <c r="C90" s="328" t="s">
        <v>659</v>
      </c>
      <c r="D90" s="412"/>
      <c r="E90" s="328" t="s">
        <v>554</v>
      </c>
      <c r="F90" s="324">
        <v>2.5</v>
      </c>
      <c r="G90" s="413" t="s">
        <v>201</v>
      </c>
    </row>
    <row r="91" spans="1:10" ht="54" x14ac:dyDescent="0.7">
      <c r="A91" s="163">
        <v>3</v>
      </c>
      <c r="B91" s="532"/>
      <c r="C91" s="328" t="s">
        <v>660</v>
      </c>
      <c r="D91" s="412"/>
      <c r="E91" s="328" t="s">
        <v>567</v>
      </c>
      <c r="F91" s="324">
        <v>3</v>
      </c>
      <c r="G91" s="413" t="s">
        <v>201</v>
      </c>
    </row>
    <row r="92" spans="1:10" ht="54" x14ac:dyDescent="0.7">
      <c r="A92" s="163">
        <v>4</v>
      </c>
      <c r="B92" s="532"/>
      <c r="C92" s="328" t="s">
        <v>661</v>
      </c>
      <c r="D92" s="412"/>
      <c r="E92" s="328" t="s">
        <v>567</v>
      </c>
      <c r="F92" s="324">
        <v>5</v>
      </c>
      <c r="G92" s="413" t="s">
        <v>201</v>
      </c>
    </row>
    <row r="93" spans="1:10" ht="27" x14ac:dyDescent="0.7">
      <c r="A93" s="163">
        <v>5</v>
      </c>
      <c r="B93" s="532"/>
      <c r="C93" s="328" t="s">
        <v>662</v>
      </c>
      <c r="D93" s="412"/>
      <c r="E93" s="328" t="s">
        <v>564</v>
      </c>
      <c r="F93" s="324">
        <v>5</v>
      </c>
      <c r="G93" s="413" t="s">
        <v>201</v>
      </c>
    </row>
    <row r="94" spans="1:10" ht="27" x14ac:dyDescent="0.7">
      <c r="A94" s="163">
        <v>6</v>
      </c>
      <c r="B94" s="532"/>
      <c r="C94" s="328" t="s">
        <v>663</v>
      </c>
      <c r="D94" s="412"/>
      <c r="E94" s="328" t="s">
        <v>552</v>
      </c>
      <c r="F94" s="324">
        <v>4.5</v>
      </c>
      <c r="G94" s="413" t="s">
        <v>201</v>
      </c>
    </row>
    <row r="95" spans="1:10" ht="54" x14ac:dyDescent="0.7">
      <c r="A95" s="163">
        <v>7</v>
      </c>
      <c r="B95" s="532"/>
      <c r="C95" s="328" t="s">
        <v>664</v>
      </c>
      <c r="D95" s="412"/>
      <c r="E95" s="328" t="s">
        <v>567</v>
      </c>
      <c r="F95" s="324">
        <v>30</v>
      </c>
      <c r="G95" s="413" t="s">
        <v>201</v>
      </c>
    </row>
    <row r="96" spans="1:10" ht="27" x14ac:dyDescent="0.7">
      <c r="A96" s="163">
        <v>8</v>
      </c>
      <c r="B96" s="532"/>
      <c r="C96" s="328" t="s">
        <v>665</v>
      </c>
      <c r="D96" s="412"/>
      <c r="E96" s="328" t="s">
        <v>554</v>
      </c>
      <c r="F96" s="324">
        <v>2.5</v>
      </c>
      <c r="G96" s="413" t="s">
        <v>243</v>
      </c>
    </row>
    <row r="97" spans="1:7" ht="27" x14ac:dyDescent="0.7">
      <c r="A97" s="163">
        <v>9</v>
      </c>
      <c r="B97" s="532"/>
      <c r="C97" s="328" t="s">
        <v>666</v>
      </c>
      <c r="D97" s="412"/>
      <c r="E97" s="328" t="s">
        <v>557</v>
      </c>
      <c r="F97" s="324">
        <v>2.5</v>
      </c>
      <c r="G97" s="413" t="s">
        <v>243</v>
      </c>
    </row>
    <row r="98" spans="1:7" ht="27" x14ac:dyDescent="0.7">
      <c r="A98" s="163">
        <v>10</v>
      </c>
      <c r="B98" s="532"/>
      <c r="C98" s="328" t="s">
        <v>667</v>
      </c>
      <c r="D98" s="412"/>
      <c r="E98" s="328" t="s">
        <v>554</v>
      </c>
      <c r="F98" s="324">
        <v>2.5</v>
      </c>
      <c r="G98" s="413" t="s">
        <v>243</v>
      </c>
    </row>
    <row r="99" spans="1:7" ht="54" x14ac:dyDescent="0.7">
      <c r="A99" s="163">
        <v>11</v>
      </c>
      <c r="B99" s="532"/>
      <c r="C99" s="328" t="s">
        <v>668</v>
      </c>
      <c r="D99" s="412"/>
      <c r="E99" s="328" t="s">
        <v>567</v>
      </c>
      <c r="F99" s="324">
        <v>5</v>
      </c>
      <c r="G99" s="413" t="s">
        <v>243</v>
      </c>
    </row>
    <row r="100" spans="1:7" ht="27" x14ac:dyDescent="0.7">
      <c r="A100" s="163">
        <v>12</v>
      </c>
      <c r="B100" s="532"/>
      <c r="C100" s="328" t="s">
        <v>669</v>
      </c>
      <c r="D100" s="412"/>
      <c r="E100" s="328" t="s">
        <v>564</v>
      </c>
      <c r="F100" s="324">
        <v>7</v>
      </c>
      <c r="G100" s="413" t="s">
        <v>243</v>
      </c>
    </row>
    <row r="101" spans="1:7" ht="27" x14ac:dyDescent="0.7">
      <c r="A101" s="163">
        <v>13</v>
      </c>
      <c r="B101" s="532"/>
      <c r="C101" s="328" t="s">
        <v>670</v>
      </c>
      <c r="D101" s="412"/>
      <c r="E101" s="328" t="s">
        <v>593</v>
      </c>
      <c r="F101" s="324">
        <v>10</v>
      </c>
      <c r="G101" s="413" t="s">
        <v>243</v>
      </c>
    </row>
    <row r="102" spans="1:7" ht="81" x14ac:dyDescent="0.7">
      <c r="A102" s="163">
        <v>14</v>
      </c>
      <c r="B102" s="532"/>
      <c r="C102" s="328" t="s">
        <v>671</v>
      </c>
      <c r="D102" s="412"/>
      <c r="E102" s="328" t="s">
        <v>673</v>
      </c>
      <c r="F102" s="324">
        <v>10</v>
      </c>
      <c r="G102" s="413" t="s">
        <v>243</v>
      </c>
    </row>
    <row r="103" spans="1:7" ht="27" x14ac:dyDescent="0.7">
      <c r="A103" s="163">
        <v>15</v>
      </c>
      <c r="B103" s="532"/>
      <c r="C103" s="328" t="s">
        <v>672</v>
      </c>
      <c r="D103" s="412"/>
      <c r="E103" s="328"/>
      <c r="F103" s="324">
        <v>10</v>
      </c>
      <c r="G103" s="413" t="s">
        <v>243</v>
      </c>
    </row>
    <row r="104" spans="1:7" x14ac:dyDescent="0.7">
      <c r="A104" s="534" t="s">
        <v>682</v>
      </c>
      <c r="B104" s="534"/>
      <c r="C104" s="534"/>
      <c r="D104" s="534"/>
      <c r="E104" s="534"/>
      <c r="F104" s="414">
        <f>SUM(F89:F103)</f>
        <v>149.5</v>
      </c>
      <c r="G104" s="415"/>
    </row>
    <row r="105" spans="1:7" ht="30.6" x14ac:dyDescent="0.7">
      <c r="B105" s="529" t="s">
        <v>708</v>
      </c>
      <c r="C105" s="332" t="s">
        <v>700</v>
      </c>
      <c r="E105" s="416" t="s">
        <v>554</v>
      </c>
      <c r="F105" s="324">
        <v>50</v>
      </c>
      <c r="G105" s="163" t="s">
        <v>88</v>
      </c>
    </row>
    <row r="106" spans="1:7" ht="61.2" x14ac:dyDescent="0.7">
      <c r="B106" s="529"/>
      <c r="C106" s="332" t="s">
        <v>701</v>
      </c>
      <c r="E106" s="416" t="s">
        <v>554</v>
      </c>
      <c r="F106" s="324">
        <v>20</v>
      </c>
      <c r="G106" s="163" t="s">
        <v>88</v>
      </c>
    </row>
    <row r="107" spans="1:7" ht="61.2" x14ac:dyDescent="0.7">
      <c r="B107" s="529"/>
      <c r="C107" s="332" t="s">
        <v>702</v>
      </c>
      <c r="E107" s="416" t="s">
        <v>706</v>
      </c>
      <c r="F107" s="324">
        <v>20</v>
      </c>
      <c r="G107" s="163" t="s">
        <v>88</v>
      </c>
    </row>
    <row r="108" spans="1:7" ht="61.2" x14ac:dyDescent="0.7">
      <c r="B108" s="529"/>
      <c r="C108" s="332" t="s">
        <v>703</v>
      </c>
      <c r="E108" s="416" t="s">
        <v>557</v>
      </c>
      <c r="F108" s="324">
        <v>20</v>
      </c>
      <c r="G108" s="163" t="s">
        <v>88</v>
      </c>
    </row>
    <row r="109" spans="1:7" ht="61.2" x14ac:dyDescent="0.7">
      <c r="B109" s="529"/>
      <c r="C109" s="332" t="s">
        <v>704</v>
      </c>
      <c r="E109" s="416" t="s">
        <v>564</v>
      </c>
      <c r="F109" s="324">
        <v>20</v>
      </c>
      <c r="G109" s="163" t="s">
        <v>88</v>
      </c>
    </row>
    <row r="110" spans="1:7" ht="61.2" x14ac:dyDescent="0.7">
      <c r="B110" s="529"/>
      <c r="C110" s="332" t="s">
        <v>705</v>
      </c>
      <c r="E110" s="416" t="s">
        <v>567</v>
      </c>
      <c r="F110" s="324">
        <v>20</v>
      </c>
      <c r="G110" s="163" t="s">
        <v>88</v>
      </c>
    </row>
    <row r="111" spans="1:7" x14ac:dyDescent="0.7">
      <c r="A111" s="528" t="s">
        <v>709</v>
      </c>
      <c r="B111" s="528"/>
      <c r="C111" s="528"/>
      <c r="D111" s="528"/>
      <c r="E111" s="528"/>
      <c r="F111" s="163">
        <f>SUM(F105:F110)</f>
        <v>150</v>
      </c>
    </row>
    <row r="112" spans="1:7" ht="61.2" x14ac:dyDescent="0.7">
      <c r="A112" s="163">
        <v>1</v>
      </c>
      <c r="B112" s="475" t="s">
        <v>292</v>
      </c>
      <c r="C112" s="332" t="s">
        <v>683</v>
      </c>
      <c r="E112" s="332" t="s">
        <v>607</v>
      </c>
      <c r="F112" s="324">
        <v>3.4239999999999999</v>
      </c>
      <c r="G112" s="328" t="s">
        <v>707</v>
      </c>
    </row>
    <row r="113" spans="1:10" ht="61.2" x14ac:dyDescent="0.7">
      <c r="A113" s="163">
        <v>2</v>
      </c>
      <c r="B113" s="476"/>
      <c r="C113" s="332" t="s">
        <v>684</v>
      </c>
      <c r="E113" s="332" t="s">
        <v>692</v>
      </c>
      <c r="F113" s="324">
        <v>2.2269999999999999</v>
      </c>
      <c r="G113" s="328" t="s">
        <v>707</v>
      </c>
    </row>
    <row r="114" spans="1:10" ht="61.2" x14ac:dyDescent="0.7">
      <c r="A114" s="163">
        <v>3</v>
      </c>
      <c r="B114" s="476"/>
      <c r="C114" s="332" t="s">
        <v>685</v>
      </c>
      <c r="E114" s="332" t="s">
        <v>693</v>
      </c>
      <c r="F114" s="324">
        <v>1.627</v>
      </c>
      <c r="G114" s="328" t="s">
        <v>707</v>
      </c>
    </row>
    <row r="115" spans="1:10" ht="61.2" x14ac:dyDescent="0.7">
      <c r="A115" s="163">
        <v>4</v>
      </c>
      <c r="B115" s="476"/>
      <c r="C115" s="332" t="s">
        <v>686</v>
      </c>
      <c r="E115" s="332" t="s">
        <v>694</v>
      </c>
      <c r="F115" s="324">
        <v>2.57</v>
      </c>
      <c r="G115" s="328" t="s">
        <v>707</v>
      </c>
    </row>
    <row r="116" spans="1:10" ht="61.2" x14ac:dyDescent="0.7">
      <c r="A116" s="163">
        <v>5</v>
      </c>
      <c r="B116" s="476"/>
      <c r="C116" s="332" t="s">
        <v>687</v>
      </c>
      <c r="E116" s="332" t="s">
        <v>695</v>
      </c>
      <c r="F116" s="324">
        <v>2.3879999999999999</v>
      </c>
      <c r="G116" s="328" t="s">
        <v>707</v>
      </c>
    </row>
    <row r="117" spans="1:10" ht="61.2" x14ac:dyDescent="0.7">
      <c r="A117" s="163">
        <v>6</v>
      </c>
      <c r="B117" s="476"/>
      <c r="C117" s="332" t="s">
        <v>688</v>
      </c>
      <c r="E117" s="332" t="s">
        <v>696</v>
      </c>
      <c r="F117" s="324">
        <v>1.6990000000000001</v>
      </c>
      <c r="G117" s="328" t="s">
        <v>707</v>
      </c>
    </row>
    <row r="118" spans="1:10" ht="61.2" x14ac:dyDescent="0.7">
      <c r="A118" s="163">
        <v>7</v>
      </c>
      <c r="B118" s="476"/>
      <c r="C118" s="332" t="s">
        <v>689</v>
      </c>
      <c r="E118" s="332" t="s">
        <v>697</v>
      </c>
      <c r="F118" s="324">
        <v>2.968</v>
      </c>
      <c r="G118" s="328" t="s">
        <v>707</v>
      </c>
    </row>
    <row r="119" spans="1:10" ht="61.2" x14ac:dyDescent="0.7">
      <c r="A119" s="163">
        <v>8</v>
      </c>
      <c r="B119" s="476"/>
      <c r="C119" s="332" t="s">
        <v>690</v>
      </c>
      <c r="E119" s="332" t="s">
        <v>698</v>
      </c>
      <c r="F119" s="324">
        <v>2.5019999999999998</v>
      </c>
      <c r="G119" s="328" t="s">
        <v>707</v>
      </c>
    </row>
    <row r="120" spans="1:10" ht="61.2" x14ac:dyDescent="0.7">
      <c r="A120" s="163">
        <v>9</v>
      </c>
      <c r="B120" s="477"/>
      <c r="C120" s="332" t="s">
        <v>691</v>
      </c>
      <c r="E120" s="332" t="s">
        <v>699</v>
      </c>
      <c r="F120" s="324">
        <v>8.3580000000000005</v>
      </c>
      <c r="G120" s="328" t="s">
        <v>707</v>
      </c>
    </row>
    <row r="121" spans="1:10" x14ac:dyDescent="0.7">
      <c r="A121" s="528" t="s">
        <v>233</v>
      </c>
      <c r="B121" s="528"/>
      <c r="C121" s="528"/>
      <c r="D121" s="528"/>
      <c r="E121" s="528"/>
      <c r="F121" s="327">
        <f>SUM(F112:F120)</f>
        <v>27.762999999999998</v>
      </c>
      <c r="G121" s="327"/>
      <c r="H121" s="327"/>
    </row>
    <row r="122" spans="1:10" ht="27" x14ac:dyDescent="0.7">
      <c r="A122" s="163">
        <v>1</v>
      </c>
      <c r="B122" s="532" t="s">
        <v>388</v>
      </c>
      <c r="C122" s="328" t="s">
        <v>605</v>
      </c>
      <c r="D122" s="328"/>
      <c r="E122" s="328"/>
      <c r="F122" s="328">
        <v>1.5</v>
      </c>
      <c r="G122" s="328"/>
      <c r="H122" s="328"/>
      <c r="I122" s="328"/>
      <c r="J122" s="328"/>
    </row>
    <row r="123" spans="1:10" ht="27" x14ac:dyDescent="0.7">
      <c r="A123" s="163">
        <v>2</v>
      </c>
      <c r="B123" s="532"/>
      <c r="C123" s="328" t="s">
        <v>596</v>
      </c>
      <c r="D123" s="328"/>
      <c r="E123" s="328"/>
      <c r="F123" s="328">
        <v>1</v>
      </c>
      <c r="G123" s="328"/>
      <c r="H123" s="328"/>
      <c r="I123" s="328"/>
      <c r="J123" s="328"/>
    </row>
    <row r="124" spans="1:10" ht="27" x14ac:dyDescent="0.7">
      <c r="A124" s="163">
        <v>3</v>
      </c>
      <c r="B124" s="532"/>
      <c r="C124" s="328" t="s">
        <v>597</v>
      </c>
      <c r="D124" s="328"/>
      <c r="E124" s="328"/>
      <c r="F124" s="328">
        <v>3</v>
      </c>
      <c r="G124" s="328"/>
      <c r="H124" s="328"/>
      <c r="I124" s="328"/>
      <c r="J124" s="328"/>
    </row>
    <row r="125" spans="1:10" ht="27" x14ac:dyDescent="0.7">
      <c r="A125" s="163">
        <v>4</v>
      </c>
      <c r="B125" s="532"/>
      <c r="C125" s="328" t="s">
        <v>598</v>
      </c>
      <c r="D125" s="328"/>
      <c r="E125" s="328"/>
      <c r="F125" s="328">
        <v>1</v>
      </c>
      <c r="G125" s="328"/>
      <c r="H125" s="328"/>
      <c r="I125" s="328"/>
      <c r="J125" s="328"/>
    </row>
    <row r="126" spans="1:10" ht="27" x14ac:dyDescent="0.7">
      <c r="A126" s="163">
        <v>5</v>
      </c>
      <c r="B126" s="532"/>
      <c r="C126" s="328" t="s">
        <v>599</v>
      </c>
      <c r="D126" s="328"/>
      <c r="E126" s="328"/>
      <c r="F126" s="328">
        <v>3</v>
      </c>
      <c r="G126" s="328"/>
      <c r="H126" s="328"/>
      <c r="I126" s="328"/>
      <c r="J126" s="328"/>
    </row>
    <row r="127" spans="1:10" ht="27" x14ac:dyDescent="0.7">
      <c r="A127" s="163">
        <v>6</v>
      </c>
      <c r="B127" s="532"/>
      <c r="C127" s="328" t="s">
        <v>600</v>
      </c>
      <c r="D127" s="328"/>
      <c r="E127" s="328"/>
      <c r="F127" s="328">
        <v>1</v>
      </c>
      <c r="G127" s="328"/>
      <c r="H127" s="328"/>
      <c r="I127" s="328"/>
      <c r="J127" s="328"/>
    </row>
    <row r="128" spans="1:10" ht="27" x14ac:dyDescent="0.7">
      <c r="A128" s="163">
        <v>7</v>
      </c>
      <c r="B128" s="532"/>
      <c r="C128" s="328" t="s">
        <v>601</v>
      </c>
      <c r="D128" s="328"/>
      <c r="E128" s="328"/>
      <c r="F128" s="328">
        <v>1</v>
      </c>
      <c r="G128" s="328"/>
      <c r="H128" s="328"/>
      <c r="I128" s="328"/>
      <c r="J128" s="328"/>
    </row>
    <row r="129" spans="1:10" ht="27" x14ac:dyDescent="0.7">
      <c r="A129" s="163">
        <v>8</v>
      </c>
      <c r="B129" s="532"/>
      <c r="C129" s="328" t="s">
        <v>602</v>
      </c>
      <c r="D129" s="328"/>
      <c r="E129" s="328"/>
      <c r="F129" s="328">
        <v>3</v>
      </c>
      <c r="G129" s="328"/>
      <c r="H129" s="328"/>
      <c r="I129" s="328"/>
      <c r="J129" s="328"/>
    </row>
    <row r="130" spans="1:10" ht="27" x14ac:dyDescent="0.7">
      <c r="A130" s="163">
        <v>9</v>
      </c>
      <c r="B130" s="532"/>
      <c r="C130" s="328" t="s">
        <v>603</v>
      </c>
      <c r="D130" s="328"/>
      <c r="E130" s="328"/>
      <c r="F130" s="328">
        <v>3</v>
      </c>
      <c r="G130" s="328"/>
      <c r="H130" s="328"/>
      <c r="I130" s="328"/>
      <c r="J130" s="328"/>
    </row>
    <row r="131" spans="1:10" ht="27" x14ac:dyDescent="0.7">
      <c r="A131" s="536" t="s">
        <v>631</v>
      </c>
      <c r="B131" s="536"/>
      <c r="C131" s="536"/>
      <c r="D131" s="536"/>
      <c r="E131" s="536"/>
      <c r="F131" s="417">
        <f>SUM(F122:F130)</f>
        <v>17.5</v>
      </c>
      <c r="G131" s="417"/>
      <c r="H131" s="417"/>
      <c r="I131" s="417"/>
      <c r="J131" s="417"/>
    </row>
    <row r="132" spans="1:10" s="419" customFormat="1" ht="23.4" x14ac:dyDescent="0.7">
      <c r="A132" s="527" t="s">
        <v>1056</v>
      </c>
      <c r="B132" s="527"/>
      <c r="C132" s="527"/>
      <c r="D132" s="527"/>
      <c r="E132" s="527"/>
      <c r="F132" s="427">
        <f>F131+F121+F111+F104+F88+F60+F54+F31</f>
        <v>3289.5729999999999</v>
      </c>
    </row>
    <row r="133" spans="1:10" s="419" customFormat="1" x14ac:dyDescent="0.7"/>
    <row r="134" spans="1:10" s="419" customFormat="1" x14ac:dyDescent="0.7"/>
    <row r="135" spans="1:10" s="419" customFormat="1" x14ac:dyDescent="0.7"/>
    <row r="136" spans="1:10" s="419" customFormat="1" x14ac:dyDescent="0.7"/>
    <row r="137" spans="1:10" s="419" customFormat="1" x14ac:dyDescent="0.7"/>
    <row r="138" spans="1:10" s="419" customFormat="1" x14ac:dyDescent="0.7"/>
    <row r="139" spans="1:10" s="419" customFormat="1" x14ac:dyDescent="0.7"/>
    <row r="140" spans="1:10" s="419" customFormat="1" x14ac:dyDescent="0.7"/>
    <row r="141" spans="1:10" s="419" customFormat="1" x14ac:dyDescent="0.7"/>
    <row r="142" spans="1:10" s="419" customFormat="1" x14ac:dyDescent="0.7"/>
    <row r="143" spans="1:10" s="419" customFormat="1" x14ac:dyDescent="0.7"/>
    <row r="144" spans="1:10" s="419" customFormat="1" x14ac:dyDescent="0.7"/>
    <row r="145" s="419" customFormat="1" x14ac:dyDescent="0.7"/>
    <row r="146" s="419" customFormat="1" x14ac:dyDescent="0.7"/>
    <row r="147" s="419" customFormat="1" x14ac:dyDescent="0.7"/>
    <row r="148" s="419" customFormat="1" x14ac:dyDescent="0.7"/>
    <row r="149" s="419" customFormat="1" x14ac:dyDescent="0.7"/>
    <row r="150" s="419" customFormat="1" x14ac:dyDescent="0.7"/>
    <row r="151" s="419" customFormat="1" x14ac:dyDescent="0.7"/>
    <row r="152" s="419" customFormat="1" x14ac:dyDescent="0.7"/>
    <row r="153" s="419" customFormat="1" x14ac:dyDescent="0.7"/>
    <row r="154" s="419" customFormat="1" x14ac:dyDescent="0.7"/>
    <row r="155" s="419" customFormat="1" x14ac:dyDescent="0.7"/>
    <row r="156" s="419" customFormat="1" x14ac:dyDescent="0.7"/>
    <row r="157" s="419" customFormat="1" x14ac:dyDescent="0.7"/>
    <row r="158" s="419" customFormat="1" x14ac:dyDescent="0.7"/>
    <row r="159" s="419" customFormat="1" x14ac:dyDescent="0.7"/>
    <row r="160" s="419" customFormat="1" x14ac:dyDescent="0.7"/>
    <row r="161" s="419" customFormat="1" x14ac:dyDescent="0.7"/>
    <row r="162" s="419" customFormat="1" x14ac:dyDescent="0.7"/>
    <row r="163" s="419" customFormat="1" x14ac:dyDescent="0.7"/>
    <row r="164" s="419" customFormat="1" x14ac:dyDescent="0.7"/>
    <row r="165" s="419" customFormat="1" x14ac:dyDescent="0.7"/>
    <row r="166" s="419" customFormat="1" x14ac:dyDescent="0.7"/>
    <row r="167" s="419" customFormat="1" x14ac:dyDescent="0.7"/>
    <row r="168" s="419" customFormat="1" x14ac:dyDescent="0.7"/>
    <row r="169" s="419" customFormat="1" x14ac:dyDescent="0.7"/>
    <row r="170" s="419" customFormat="1" x14ac:dyDescent="0.7"/>
    <row r="171" s="419" customFormat="1" x14ac:dyDescent="0.7"/>
    <row r="172" s="419" customFormat="1" x14ac:dyDescent="0.7"/>
    <row r="173" s="419" customFormat="1" x14ac:dyDescent="0.7"/>
    <row r="174" s="419" customFormat="1" x14ac:dyDescent="0.7"/>
    <row r="175" s="419" customFormat="1" x14ac:dyDescent="0.7"/>
    <row r="176" s="419" customFormat="1" x14ac:dyDescent="0.7"/>
    <row r="177" s="419" customFormat="1" x14ac:dyDescent="0.7"/>
    <row r="178" s="419" customFormat="1" x14ac:dyDescent="0.7"/>
    <row r="179" s="419" customFormat="1" x14ac:dyDescent="0.7"/>
    <row r="180" s="419" customFormat="1" x14ac:dyDescent="0.7"/>
    <row r="181" s="419" customFormat="1" x14ac:dyDescent="0.7"/>
    <row r="182" s="419" customFormat="1" x14ac:dyDescent="0.7"/>
    <row r="183" s="419" customFormat="1" x14ac:dyDescent="0.7"/>
    <row r="184" s="419" customFormat="1" x14ac:dyDescent="0.7"/>
    <row r="185" s="419" customFormat="1" x14ac:dyDescent="0.7"/>
    <row r="186" s="419" customFormat="1" x14ac:dyDescent="0.7"/>
    <row r="187" s="419" customFormat="1" x14ac:dyDescent="0.7"/>
    <row r="188" s="419" customFormat="1" x14ac:dyDescent="0.7"/>
    <row r="189" s="419" customFormat="1" x14ac:dyDescent="0.7"/>
    <row r="190" s="419" customFormat="1" x14ac:dyDescent="0.7"/>
    <row r="191" s="419" customFormat="1" x14ac:dyDescent="0.7"/>
    <row r="192" s="419" customFormat="1" x14ac:dyDescent="0.7"/>
    <row r="193" s="419" customFormat="1" x14ac:dyDescent="0.7"/>
    <row r="194" s="419" customFormat="1" x14ac:dyDescent="0.7"/>
    <row r="195" s="419" customFormat="1" x14ac:dyDescent="0.7"/>
    <row r="196" s="419" customFormat="1" x14ac:dyDescent="0.7"/>
    <row r="197" s="419" customFormat="1" x14ac:dyDescent="0.7"/>
    <row r="198" s="419" customFormat="1" x14ac:dyDescent="0.7"/>
    <row r="199" s="419" customFormat="1" x14ac:dyDescent="0.7"/>
    <row r="200" s="419" customFormat="1" x14ac:dyDescent="0.7"/>
    <row r="201" s="419" customFormat="1" x14ac:dyDescent="0.7"/>
    <row r="202" s="419" customFormat="1" x14ac:dyDescent="0.7"/>
    <row r="203" s="419" customFormat="1" x14ac:dyDescent="0.7"/>
    <row r="204" s="419" customFormat="1" x14ac:dyDescent="0.7"/>
    <row r="205" s="419" customFormat="1" x14ac:dyDescent="0.7"/>
    <row r="206" s="419" customFormat="1" x14ac:dyDescent="0.7"/>
    <row r="207" s="419" customFormat="1" x14ac:dyDescent="0.7"/>
    <row r="208" s="419" customFormat="1" x14ac:dyDescent="0.7"/>
    <row r="209" s="419" customFormat="1" x14ac:dyDescent="0.7"/>
    <row r="210" s="419" customFormat="1" x14ac:dyDescent="0.7"/>
    <row r="211" s="419" customFormat="1" x14ac:dyDescent="0.7"/>
    <row r="212" s="419" customFormat="1" x14ac:dyDescent="0.7"/>
    <row r="213" s="419" customFormat="1" x14ac:dyDescent="0.7"/>
    <row r="214" s="419" customFormat="1" x14ac:dyDescent="0.7"/>
    <row r="215" s="419" customFormat="1" x14ac:dyDescent="0.7"/>
    <row r="216" s="419" customFormat="1" x14ac:dyDescent="0.7"/>
    <row r="217" s="419" customFormat="1" x14ac:dyDescent="0.7"/>
    <row r="218" s="419" customFormat="1" x14ac:dyDescent="0.7"/>
    <row r="219" s="419" customFormat="1" x14ac:dyDescent="0.7"/>
    <row r="220" s="419" customFormat="1" x14ac:dyDescent="0.7"/>
    <row r="221" s="419" customFormat="1" x14ac:dyDescent="0.7"/>
    <row r="222" s="419" customFormat="1" x14ac:dyDescent="0.7"/>
    <row r="223" s="419" customFormat="1" x14ac:dyDescent="0.7"/>
    <row r="224" s="419" customFormat="1" x14ac:dyDescent="0.7"/>
    <row r="225" spans="1:10" s="419" customFormat="1" x14ac:dyDescent="0.7"/>
    <row r="226" spans="1:10" x14ac:dyDescent="0.7">
      <c r="A226" s="418"/>
      <c r="B226" s="418"/>
      <c r="C226" s="418"/>
      <c r="D226" s="418"/>
      <c r="E226" s="418"/>
      <c r="F226" s="418"/>
      <c r="G226" s="418"/>
      <c r="H226" s="418"/>
      <c r="I226" s="418"/>
      <c r="J226" s="418"/>
    </row>
  </sheetData>
  <mergeCells count="27">
    <mergeCell ref="J1:J2"/>
    <mergeCell ref="A1:A2"/>
    <mergeCell ref="B1:B2"/>
    <mergeCell ref="C1:C2"/>
    <mergeCell ref="D1:D2"/>
    <mergeCell ref="E1:E2"/>
    <mergeCell ref="F1:F2"/>
    <mergeCell ref="B3:B30"/>
    <mergeCell ref="A131:E131"/>
    <mergeCell ref="G1:G2"/>
    <mergeCell ref="H1:H2"/>
    <mergeCell ref="I1:I2"/>
    <mergeCell ref="A132:E132"/>
    <mergeCell ref="A121:E121"/>
    <mergeCell ref="B105:B110"/>
    <mergeCell ref="A111:E111"/>
    <mergeCell ref="A31:E31"/>
    <mergeCell ref="B32:B53"/>
    <mergeCell ref="A54:E54"/>
    <mergeCell ref="B89:B103"/>
    <mergeCell ref="B55:B59"/>
    <mergeCell ref="A60:E60"/>
    <mergeCell ref="A104:E104"/>
    <mergeCell ref="B112:B120"/>
    <mergeCell ref="B61:B87"/>
    <mergeCell ref="A88:E88"/>
    <mergeCell ref="B122:B13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F906-8A27-4D45-8521-EDB07A6BE95F}">
  <sheetPr>
    <pageSetUpPr fitToPage="1"/>
  </sheetPr>
  <dimension ref="A1:K139"/>
  <sheetViews>
    <sheetView rightToLeft="1" topLeftCell="A129" zoomScale="55" zoomScaleNormal="55" workbookViewId="0">
      <selection activeCell="F129" sqref="F129"/>
    </sheetView>
  </sheetViews>
  <sheetFormatPr defaultRowHeight="27.75" customHeight="1" x14ac:dyDescent="0.3"/>
  <cols>
    <col min="1" max="1" width="5.44140625" style="168" customWidth="1"/>
    <col min="2" max="2" width="13.6640625" style="169" customWidth="1"/>
    <col min="3" max="3" width="62" style="170" bestFit="1" customWidth="1"/>
    <col min="4" max="4" width="15.44140625" style="170" bestFit="1" customWidth="1"/>
    <col min="5" max="5" width="55" style="171" bestFit="1" customWidth="1"/>
    <col min="6" max="6" width="29.44140625" style="168" bestFit="1" customWidth="1"/>
    <col min="7" max="7" width="16.6640625" style="172" bestFit="1" customWidth="1"/>
    <col min="8" max="8" width="9" style="172" hidden="1" customWidth="1"/>
    <col min="9" max="9" width="27.44140625" style="172" bestFit="1" customWidth="1"/>
    <col min="10" max="10" width="21" style="168" bestFit="1" customWidth="1"/>
    <col min="11" max="11" width="37.6640625" style="168" bestFit="1" customWidth="1"/>
    <col min="12" max="12" width="16.6640625" style="168" customWidth="1"/>
    <col min="13" max="13" width="9" style="168" customWidth="1"/>
    <col min="14" max="14" width="28.33203125" style="168" customWidth="1"/>
    <col min="15" max="15" width="19" style="168" customWidth="1"/>
    <col min="16" max="16" width="18.6640625" style="168" customWidth="1"/>
    <col min="17" max="256" width="8.88671875" style="168"/>
    <col min="257" max="257" width="5.44140625" style="168" customWidth="1"/>
    <col min="258" max="258" width="13.6640625" style="168" customWidth="1"/>
    <col min="259" max="259" width="62" style="168" bestFit="1" customWidth="1"/>
    <col min="260" max="260" width="15.44140625" style="168" bestFit="1" customWidth="1"/>
    <col min="261" max="261" width="55" style="168" bestFit="1" customWidth="1"/>
    <col min="262" max="262" width="29.44140625" style="168" bestFit="1" customWidth="1"/>
    <col min="263" max="263" width="16.6640625" style="168" bestFit="1" customWidth="1"/>
    <col min="264" max="264" width="0" style="168" hidden="1" customWidth="1"/>
    <col min="265" max="265" width="27.44140625" style="168" bestFit="1" customWidth="1"/>
    <col min="266" max="266" width="21" style="168" bestFit="1" customWidth="1"/>
    <col min="267" max="267" width="37.6640625" style="168" bestFit="1" customWidth="1"/>
    <col min="268" max="268" width="16.6640625" style="168" customWidth="1"/>
    <col min="269" max="269" width="9" style="168" customWidth="1"/>
    <col min="270" max="270" width="28.33203125" style="168" customWidth="1"/>
    <col min="271" max="271" width="19" style="168" customWidth="1"/>
    <col min="272" max="272" width="18.6640625" style="168" customWidth="1"/>
    <col min="273" max="512" width="8.88671875" style="168"/>
    <col min="513" max="513" width="5.44140625" style="168" customWidth="1"/>
    <col min="514" max="514" width="13.6640625" style="168" customWidth="1"/>
    <col min="515" max="515" width="62" style="168" bestFit="1" customWidth="1"/>
    <col min="516" max="516" width="15.44140625" style="168" bestFit="1" customWidth="1"/>
    <col min="517" max="517" width="55" style="168" bestFit="1" customWidth="1"/>
    <col min="518" max="518" width="29.44140625" style="168" bestFit="1" customWidth="1"/>
    <col min="519" max="519" width="16.6640625" style="168" bestFit="1" customWidth="1"/>
    <col min="520" max="520" width="0" style="168" hidden="1" customWidth="1"/>
    <col min="521" max="521" width="27.44140625" style="168" bestFit="1" customWidth="1"/>
    <col min="522" max="522" width="21" style="168" bestFit="1" customWidth="1"/>
    <col min="523" max="523" width="37.6640625" style="168" bestFit="1" customWidth="1"/>
    <col min="524" max="524" width="16.6640625" style="168" customWidth="1"/>
    <col min="525" max="525" width="9" style="168" customWidth="1"/>
    <col min="526" max="526" width="28.33203125" style="168" customWidth="1"/>
    <col min="527" max="527" width="19" style="168" customWidth="1"/>
    <col min="528" max="528" width="18.6640625" style="168" customWidth="1"/>
    <col min="529" max="768" width="8.88671875" style="168"/>
    <col min="769" max="769" width="5.44140625" style="168" customWidth="1"/>
    <col min="770" max="770" width="13.6640625" style="168" customWidth="1"/>
    <col min="771" max="771" width="62" style="168" bestFit="1" customWidth="1"/>
    <col min="772" max="772" width="15.44140625" style="168" bestFit="1" customWidth="1"/>
    <col min="773" max="773" width="55" style="168" bestFit="1" customWidth="1"/>
    <col min="774" max="774" width="29.44140625" style="168" bestFit="1" customWidth="1"/>
    <col min="775" max="775" width="16.6640625" style="168" bestFit="1" customWidth="1"/>
    <col min="776" max="776" width="0" style="168" hidden="1" customWidth="1"/>
    <col min="777" max="777" width="27.44140625" style="168" bestFit="1" customWidth="1"/>
    <col min="778" max="778" width="21" style="168" bestFit="1" customWidth="1"/>
    <col min="779" max="779" width="37.6640625" style="168" bestFit="1" customWidth="1"/>
    <col min="780" max="780" width="16.6640625" style="168" customWidth="1"/>
    <col min="781" max="781" width="9" style="168" customWidth="1"/>
    <col min="782" max="782" width="28.33203125" style="168" customWidth="1"/>
    <col min="783" max="783" width="19" style="168" customWidth="1"/>
    <col min="784" max="784" width="18.6640625" style="168" customWidth="1"/>
    <col min="785" max="1024" width="8.88671875" style="168"/>
    <col min="1025" max="1025" width="5.44140625" style="168" customWidth="1"/>
    <col min="1026" max="1026" width="13.6640625" style="168" customWidth="1"/>
    <col min="1027" max="1027" width="62" style="168" bestFit="1" customWidth="1"/>
    <col min="1028" max="1028" width="15.44140625" style="168" bestFit="1" customWidth="1"/>
    <col min="1029" max="1029" width="55" style="168" bestFit="1" customWidth="1"/>
    <col min="1030" max="1030" width="29.44140625" style="168" bestFit="1" customWidth="1"/>
    <col min="1031" max="1031" width="16.6640625" style="168" bestFit="1" customWidth="1"/>
    <col min="1032" max="1032" width="0" style="168" hidden="1" customWidth="1"/>
    <col min="1033" max="1033" width="27.44140625" style="168" bestFit="1" customWidth="1"/>
    <col min="1034" max="1034" width="21" style="168" bestFit="1" customWidth="1"/>
    <col min="1035" max="1035" width="37.6640625" style="168" bestFit="1" customWidth="1"/>
    <col min="1036" max="1036" width="16.6640625" style="168" customWidth="1"/>
    <col min="1037" max="1037" width="9" style="168" customWidth="1"/>
    <col min="1038" max="1038" width="28.33203125" style="168" customWidth="1"/>
    <col min="1039" max="1039" width="19" style="168" customWidth="1"/>
    <col min="1040" max="1040" width="18.6640625" style="168" customWidth="1"/>
    <col min="1041" max="1280" width="8.88671875" style="168"/>
    <col min="1281" max="1281" width="5.44140625" style="168" customWidth="1"/>
    <col min="1282" max="1282" width="13.6640625" style="168" customWidth="1"/>
    <col min="1283" max="1283" width="62" style="168" bestFit="1" customWidth="1"/>
    <col min="1284" max="1284" width="15.44140625" style="168" bestFit="1" customWidth="1"/>
    <col min="1285" max="1285" width="55" style="168" bestFit="1" customWidth="1"/>
    <col min="1286" max="1286" width="29.44140625" style="168" bestFit="1" customWidth="1"/>
    <col min="1287" max="1287" width="16.6640625" style="168" bestFit="1" customWidth="1"/>
    <col min="1288" max="1288" width="0" style="168" hidden="1" customWidth="1"/>
    <col min="1289" max="1289" width="27.44140625" style="168" bestFit="1" customWidth="1"/>
    <col min="1290" max="1290" width="21" style="168" bestFit="1" customWidth="1"/>
    <col min="1291" max="1291" width="37.6640625" style="168" bestFit="1" customWidth="1"/>
    <col min="1292" max="1292" width="16.6640625" style="168" customWidth="1"/>
    <col min="1293" max="1293" width="9" style="168" customWidth="1"/>
    <col min="1294" max="1294" width="28.33203125" style="168" customWidth="1"/>
    <col min="1295" max="1295" width="19" style="168" customWidth="1"/>
    <col min="1296" max="1296" width="18.6640625" style="168" customWidth="1"/>
    <col min="1297" max="1536" width="8.88671875" style="168"/>
    <col min="1537" max="1537" width="5.44140625" style="168" customWidth="1"/>
    <col min="1538" max="1538" width="13.6640625" style="168" customWidth="1"/>
    <col min="1539" max="1539" width="62" style="168" bestFit="1" customWidth="1"/>
    <col min="1540" max="1540" width="15.44140625" style="168" bestFit="1" customWidth="1"/>
    <col min="1541" max="1541" width="55" style="168" bestFit="1" customWidth="1"/>
    <col min="1542" max="1542" width="29.44140625" style="168" bestFit="1" customWidth="1"/>
    <col min="1543" max="1543" width="16.6640625" style="168" bestFit="1" customWidth="1"/>
    <col min="1544" max="1544" width="0" style="168" hidden="1" customWidth="1"/>
    <col min="1545" max="1545" width="27.44140625" style="168" bestFit="1" customWidth="1"/>
    <col min="1546" max="1546" width="21" style="168" bestFit="1" customWidth="1"/>
    <col min="1547" max="1547" width="37.6640625" style="168" bestFit="1" customWidth="1"/>
    <col min="1548" max="1548" width="16.6640625" style="168" customWidth="1"/>
    <col min="1549" max="1549" width="9" style="168" customWidth="1"/>
    <col min="1550" max="1550" width="28.33203125" style="168" customWidth="1"/>
    <col min="1551" max="1551" width="19" style="168" customWidth="1"/>
    <col min="1552" max="1552" width="18.6640625" style="168" customWidth="1"/>
    <col min="1553" max="1792" width="8.88671875" style="168"/>
    <col min="1793" max="1793" width="5.44140625" style="168" customWidth="1"/>
    <col min="1794" max="1794" width="13.6640625" style="168" customWidth="1"/>
    <col min="1795" max="1795" width="62" style="168" bestFit="1" customWidth="1"/>
    <col min="1796" max="1796" width="15.44140625" style="168" bestFit="1" customWidth="1"/>
    <col min="1797" max="1797" width="55" style="168" bestFit="1" customWidth="1"/>
    <col min="1798" max="1798" width="29.44140625" style="168" bestFit="1" customWidth="1"/>
    <col min="1799" max="1799" width="16.6640625" style="168" bestFit="1" customWidth="1"/>
    <col min="1800" max="1800" width="0" style="168" hidden="1" customWidth="1"/>
    <col min="1801" max="1801" width="27.44140625" style="168" bestFit="1" customWidth="1"/>
    <col min="1802" max="1802" width="21" style="168" bestFit="1" customWidth="1"/>
    <col min="1803" max="1803" width="37.6640625" style="168" bestFit="1" customWidth="1"/>
    <col min="1804" max="1804" width="16.6640625" style="168" customWidth="1"/>
    <col min="1805" max="1805" width="9" style="168" customWidth="1"/>
    <col min="1806" max="1806" width="28.33203125" style="168" customWidth="1"/>
    <col min="1807" max="1807" width="19" style="168" customWidth="1"/>
    <col min="1808" max="1808" width="18.6640625" style="168" customWidth="1"/>
    <col min="1809" max="2048" width="8.88671875" style="168"/>
    <col min="2049" max="2049" width="5.44140625" style="168" customWidth="1"/>
    <col min="2050" max="2050" width="13.6640625" style="168" customWidth="1"/>
    <col min="2051" max="2051" width="62" style="168" bestFit="1" customWidth="1"/>
    <col min="2052" max="2052" width="15.44140625" style="168" bestFit="1" customWidth="1"/>
    <col min="2053" max="2053" width="55" style="168" bestFit="1" customWidth="1"/>
    <col min="2054" max="2054" width="29.44140625" style="168" bestFit="1" customWidth="1"/>
    <col min="2055" max="2055" width="16.6640625" style="168" bestFit="1" customWidth="1"/>
    <col min="2056" max="2056" width="0" style="168" hidden="1" customWidth="1"/>
    <col min="2057" max="2057" width="27.44140625" style="168" bestFit="1" customWidth="1"/>
    <col min="2058" max="2058" width="21" style="168" bestFit="1" customWidth="1"/>
    <col min="2059" max="2059" width="37.6640625" style="168" bestFit="1" customWidth="1"/>
    <col min="2060" max="2060" width="16.6640625" style="168" customWidth="1"/>
    <col min="2061" max="2061" width="9" style="168" customWidth="1"/>
    <col min="2062" max="2062" width="28.33203125" style="168" customWidth="1"/>
    <col min="2063" max="2063" width="19" style="168" customWidth="1"/>
    <col min="2064" max="2064" width="18.6640625" style="168" customWidth="1"/>
    <col min="2065" max="2304" width="8.88671875" style="168"/>
    <col min="2305" max="2305" width="5.44140625" style="168" customWidth="1"/>
    <col min="2306" max="2306" width="13.6640625" style="168" customWidth="1"/>
    <col min="2307" max="2307" width="62" style="168" bestFit="1" customWidth="1"/>
    <col min="2308" max="2308" width="15.44140625" style="168" bestFit="1" customWidth="1"/>
    <col min="2309" max="2309" width="55" style="168" bestFit="1" customWidth="1"/>
    <col min="2310" max="2310" width="29.44140625" style="168" bestFit="1" customWidth="1"/>
    <col min="2311" max="2311" width="16.6640625" style="168" bestFit="1" customWidth="1"/>
    <col min="2312" max="2312" width="0" style="168" hidden="1" customWidth="1"/>
    <col min="2313" max="2313" width="27.44140625" style="168" bestFit="1" customWidth="1"/>
    <col min="2314" max="2314" width="21" style="168" bestFit="1" customWidth="1"/>
    <col min="2315" max="2315" width="37.6640625" style="168" bestFit="1" customWidth="1"/>
    <col min="2316" max="2316" width="16.6640625" style="168" customWidth="1"/>
    <col min="2317" max="2317" width="9" style="168" customWidth="1"/>
    <col min="2318" max="2318" width="28.33203125" style="168" customWidth="1"/>
    <col min="2319" max="2319" width="19" style="168" customWidth="1"/>
    <col min="2320" max="2320" width="18.6640625" style="168" customWidth="1"/>
    <col min="2321" max="2560" width="8.88671875" style="168"/>
    <col min="2561" max="2561" width="5.44140625" style="168" customWidth="1"/>
    <col min="2562" max="2562" width="13.6640625" style="168" customWidth="1"/>
    <col min="2563" max="2563" width="62" style="168" bestFit="1" customWidth="1"/>
    <col min="2564" max="2564" width="15.44140625" style="168" bestFit="1" customWidth="1"/>
    <col min="2565" max="2565" width="55" style="168" bestFit="1" customWidth="1"/>
    <col min="2566" max="2566" width="29.44140625" style="168" bestFit="1" customWidth="1"/>
    <col min="2567" max="2567" width="16.6640625" style="168" bestFit="1" customWidth="1"/>
    <col min="2568" max="2568" width="0" style="168" hidden="1" customWidth="1"/>
    <col min="2569" max="2569" width="27.44140625" style="168" bestFit="1" customWidth="1"/>
    <col min="2570" max="2570" width="21" style="168" bestFit="1" customWidth="1"/>
    <col min="2571" max="2571" width="37.6640625" style="168" bestFit="1" customWidth="1"/>
    <col min="2572" max="2572" width="16.6640625" style="168" customWidth="1"/>
    <col min="2573" max="2573" width="9" style="168" customWidth="1"/>
    <col min="2574" max="2574" width="28.33203125" style="168" customWidth="1"/>
    <col min="2575" max="2575" width="19" style="168" customWidth="1"/>
    <col min="2576" max="2576" width="18.6640625" style="168" customWidth="1"/>
    <col min="2577" max="2816" width="8.88671875" style="168"/>
    <col min="2817" max="2817" width="5.44140625" style="168" customWidth="1"/>
    <col min="2818" max="2818" width="13.6640625" style="168" customWidth="1"/>
    <col min="2819" max="2819" width="62" style="168" bestFit="1" customWidth="1"/>
    <col min="2820" max="2820" width="15.44140625" style="168" bestFit="1" customWidth="1"/>
    <col min="2821" max="2821" width="55" style="168" bestFit="1" customWidth="1"/>
    <col min="2822" max="2822" width="29.44140625" style="168" bestFit="1" customWidth="1"/>
    <col min="2823" max="2823" width="16.6640625" style="168" bestFit="1" customWidth="1"/>
    <col min="2824" max="2824" width="0" style="168" hidden="1" customWidth="1"/>
    <col min="2825" max="2825" width="27.44140625" style="168" bestFit="1" customWidth="1"/>
    <col min="2826" max="2826" width="21" style="168" bestFit="1" customWidth="1"/>
    <col min="2827" max="2827" width="37.6640625" style="168" bestFit="1" customWidth="1"/>
    <col min="2828" max="2828" width="16.6640625" style="168" customWidth="1"/>
    <col min="2829" max="2829" width="9" style="168" customWidth="1"/>
    <col min="2830" max="2830" width="28.33203125" style="168" customWidth="1"/>
    <col min="2831" max="2831" width="19" style="168" customWidth="1"/>
    <col min="2832" max="2832" width="18.6640625" style="168" customWidth="1"/>
    <col min="2833" max="3072" width="8.88671875" style="168"/>
    <col min="3073" max="3073" width="5.44140625" style="168" customWidth="1"/>
    <col min="3074" max="3074" width="13.6640625" style="168" customWidth="1"/>
    <col min="3075" max="3075" width="62" style="168" bestFit="1" customWidth="1"/>
    <col min="3076" max="3076" width="15.44140625" style="168" bestFit="1" customWidth="1"/>
    <col min="3077" max="3077" width="55" style="168" bestFit="1" customWidth="1"/>
    <col min="3078" max="3078" width="29.44140625" style="168" bestFit="1" customWidth="1"/>
    <col min="3079" max="3079" width="16.6640625" style="168" bestFit="1" customWidth="1"/>
    <col min="3080" max="3080" width="0" style="168" hidden="1" customWidth="1"/>
    <col min="3081" max="3081" width="27.44140625" style="168" bestFit="1" customWidth="1"/>
    <col min="3082" max="3082" width="21" style="168" bestFit="1" customWidth="1"/>
    <col min="3083" max="3083" width="37.6640625" style="168" bestFit="1" customWidth="1"/>
    <col min="3084" max="3084" width="16.6640625" style="168" customWidth="1"/>
    <col min="3085" max="3085" width="9" style="168" customWidth="1"/>
    <col min="3086" max="3086" width="28.33203125" style="168" customWidth="1"/>
    <col min="3087" max="3087" width="19" style="168" customWidth="1"/>
    <col min="3088" max="3088" width="18.6640625" style="168" customWidth="1"/>
    <col min="3089" max="3328" width="8.88671875" style="168"/>
    <col min="3329" max="3329" width="5.44140625" style="168" customWidth="1"/>
    <col min="3330" max="3330" width="13.6640625" style="168" customWidth="1"/>
    <col min="3331" max="3331" width="62" style="168" bestFit="1" customWidth="1"/>
    <col min="3332" max="3332" width="15.44140625" style="168" bestFit="1" customWidth="1"/>
    <col min="3333" max="3333" width="55" style="168" bestFit="1" customWidth="1"/>
    <col min="3334" max="3334" width="29.44140625" style="168" bestFit="1" customWidth="1"/>
    <col min="3335" max="3335" width="16.6640625" style="168" bestFit="1" customWidth="1"/>
    <col min="3336" max="3336" width="0" style="168" hidden="1" customWidth="1"/>
    <col min="3337" max="3337" width="27.44140625" style="168" bestFit="1" customWidth="1"/>
    <col min="3338" max="3338" width="21" style="168" bestFit="1" customWidth="1"/>
    <col min="3339" max="3339" width="37.6640625" style="168" bestFit="1" customWidth="1"/>
    <col min="3340" max="3340" width="16.6640625" style="168" customWidth="1"/>
    <col min="3341" max="3341" width="9" style="168" customWidth="1"/>
    <col min="3342" max="3342" width="28.33203125" style="168" customWidth="1"/>
    <col min="3343" max="3343" width="19" style="168" customWidth="1"/>
    <col min="3344" max="3344" width="18.6640625" style="168" customWidth="1"/>
    <col min="3345" max="3584" width="8.88671875" style="168"/>
    <col min="3585" max="3585" width="5.44140625" style="168" customWidth="1"/>
    <col min="3586" max="3586" width="13.6640625" style="168" customWidth="1"/>
    <col min="3587" max="3587" width="62" style="168" bestFit="1" customWidth="1"/>
    <col min="3588" max="3588" width="15.44140625" style="168" bestFit="1" customWidth="1"/>
    <col min="3589" max="3589" width="55" style="168" bestFit="1" customWidth="1"/>
    <col min="3590" max="3590" width="29.44140625" style="168" bestFit="1" customWidth="1"/>
    <col min="3591" max="3591" width="16.6640625" style="168" bestFit="1" customWidth="1"/>
    <col min="3592" max="3592" width="0" style="168" hidden="1" customWidth="1"/>
    <col min="3593" max="3593" width="27.44140625" style="168" bestFit="1" customWidth="1"/>
    <col min="3594" max="3594" width="21" style="168" bestFit="1" customWidth="1"/>
    <col min="3595" max="3595" width="37.6640625" style="168" bestFit="1" customWidth="1"/>
    <col min="3596" max="3596" width="16.6640625" style="168" customWidth="1"/>
    <col min="3597" max="3597" width="9" style="168" customWidth="1"/>
    <col min="3598" max="3598" width="28.33203125" style="168" customWidth="1"/>
    <col min="3599" max="3599" width="19" style="168" customWidth="1"/>
    <col min="3600" max="3600" width="18.6640625" style="168" customWidth="1"/>
    <col min="3601" max="3840" width="8.88671875" style="168"/>
    <col min="3841" max="3841" width="5.44140625" style="168" customWidth="1"/>
    <col min="3842" max="3842" width="13.6640625" style="168" customWidth="1"/>
    <col min="3843" max="3843" width="62" style="168" bestFit="1" customWidth="1"/>
    <col min="3844" max="3844" width="15.44140625" style="168" bestFit="1" customWidth="1"/>
    <col min="3845" max="3845" width="55" style="168" bestFit="1" customWidth="1"/>
    <col min="3846" max="3846" width="29.44140625" style="168" bestFit="1" customWidth="1"/>
    <col min="3847" max="3847" width="16.6640625" style="168" bestFit="1" customWidth="1"/>
    <col min="3848" max="3848" width="0" style="168" hidden="1" customWidth="1"/>
    <col min="3849" max="3849" width="27.44140625" style="168" bestFit="1" customWidth="1"/>
    <col min="3850" max="3850" width="21" style="168" bestFit="1" customWidth="1"/>
    <col min="3851" max="3851" width="37.6640625" style="168" bestFit="1" customWidth="1"/>
    <col min="3852" max="3852" width="16.6640625" style="168" customWidth="1"/>
    <col min="3853" max="3853" width="9" style="168" customWidth="1"/>
    <col min="3854" max="3854" width="28.33203125" style="168" customWidth="1"/>
    <col min="3855" max="3855" width="19" style="168" customWidth="1"/>
    <col min="3856" max="3856" width="18.6640625" style="168" customWidth="1"/>
    <col min="3857" max="4096" width="8.88671875" style="168"/>
    <col min="4097" max="4097" width="5.44140625" style="168" customWidth="1"/>
    <col min="4098" max="4098" width="13.6640625" style="168" customWidth="1"/>
    <col min="4099" max="4099" width="62" style="168" bestFit="1" customWidth="1"/>
    <col min="4100" max="4100" width="15.44140625" style="168" bestFit="1" customWidth="1"/>
    <col min="4101" max="4101" width="55" style="168" bestFit="1" customWidth="1"/>
    <col min="4102" max="4102" width="29.44140625" style="168" bestFit="1" customWidth="1"/>
    <col min="4103" max="4103" width="16.6640625" style="168" bestFit="1" customWidth="1"/>
    <col min="4104" max="4104" width="0" style="168" hidden="1" customWidth="1"/>
    <col min="4105" max="4105" width="27.44140625" style="168" bestFit="1" customWidth="1"/>
    <col min="4106" max="4106" width="21" style="168" bestFit="1" customWidth="1"/>
    <col min="4107" max="4107" width="37.6640625" style="168" bestFit="1" customWidth="1"/>
    <col min="4108" max="4108" width="16.6640625" style="168" customWidth="1"/>
    <col min="4109" max="4109" width="9" style="168" customWidth="1"/>
    <col min="4110" max="4110" width="28.33203125" style="168" customWidth="1"/>
    <col min="4111" max="4111" width="19" style="168" customWidth="1"/>
    <col min="4112" max="4112" width="18.6640625" style="168" customWidth="1"/>
    <col min="4113" max="4352" width="8.88671875" style="168"/>
    <col min="4353" max="4353" width="5.44140625" style="168" customWidth="1"/>
    <col min="4354" max="4354" width="13.6640625" style="168" customWidth="1"/>
    <col min="4355" max="4355" width="62" style="168" bestFit="1" customWidth="1"/>
    <col min="4356" max="4356" width="15.44140625" style="168" bestFit="1" customWidth="1"/>
    <col min="4357" max="4357" width="55" style="168" bestFit="1" customWidth="1"/>
    <col min="4358" max="4358" width="29.44140625" style="168" bestFit="1" customWidth="1"/>
    <col min="4359" max="4359" width="16.6640625" style="168" bestFit="1" customWidth="1"/>
    <col min="4360" max="4360" width="0" style="168" hidden="1" customWidth="1"/>
    <col min="4361" max="4361" width="27.44140625" style="168" bestFit="1" customWidth="1"/>
    <col min="4362" max="4362" width="21" style="168" bestFit="1" customWidth="1"/>
    <col min="4363" max="4363" width="37.6640625" style="168" bestFit="1" customWidth="1"/>
    <col min="4364" max="4364" width="16.6640625" style="168" customWidth="1"/>
    <col min="4365" max="4365" width="9" style="168" customWidth="1"/>
    <col min="4366" max="4366" width="28.33203125" style="168" customWidth="1"/>
    <col min="4367" max="4367" width="19" style="168" customWidth="1"/>
    <col min="4368" max="4368" width="18.6640625" style="168" customWidth="1"/>
    <col min="4369" max="4608" width="8.88671875" style="168"/>
    <col min="4609" max="4609" width="5.44140625" style="168" customWidth="1"/>
    <col min="4610" max="4610" width="13.6640625" style="168" customWidth="1"/>
    <col min="4611" max="4611" width="62" style="168" bestFit="1" customWidth="1"/>
    <col min="4612" max="4612" width="15.44140625" style="168" bestFit="1" customWidth="1"/>
    <col min="4613" max="4613" width="55" style="168" bestFit="1" customWidth="1"/>
    <col min="4614" max="4614" width="29.44140625" style="168" bestFit="1" customWidth="1"/>
    <col min="4615" max="4615" width="16.6640625" style="168" bestFit="1" customWidth="1"/>
    <col min="4616" max="4616" width="0" style="168" hidden="1" customWidth="1"/>
    <col min="4617" max="4617" width="27.44140625" style="168" bestFit="1" customWidth="1"/>
    <col min="4618" max="4618" width="21" style="168" bestFit="1" customWidth="1"/>
    <col min="4619" max="4619" width="37.6640625" style="168" bestFit="1" customWidth="1"/>
    <col min="4620" max="4620" width="16.6640625" style="168" customWidth="1"/>
    <col min="4621" max="4621" width="9" style="168" customWidth="1"/>
    <col min="4622" max="4622" width="28.33203125" style="168" customWidth="1"/>
    <col min="4623" max="4623" width="19" style="168" customWidth="1"/>
    <col min="4624" max="4624" width="18.6640625" style="168" customWidth="1"/>
    <col min="4625" max="4864" width="8.88671875" style="168"/>
    <col min="4865" max="4865" width="5.44140625" style="168" customWidth="1"/>
    <col min="4866" max="4866" width="13.6640625" style="168" customWidth="1"/>
    <col min="4867" max="4867" width="62" style="168" bestFit="1" customWidth="1"/>
    <col min="4868" max="4868" width="15.44140625" style="168" bestFit="1" customWidth="1"/>
    <col min="4869" max="4869" width="55" style="168" bestFit="1" customWidth="1"/>
    <col min="4870" max="4870" width="29.44140625" style="168" bestFit="1" customWidth="1"/>
    <col min="4871" max="4871" width="16.6640625" style="168" bestFit="1" customWidth="1"/>
    <col min="4872" max="4872" width="0" style="168" hidden="1" customWidth="1"/>
    <col min="4873" max="4873" width="27.44140625" style="168" bestFit="1" customWidth="1"/>
    <col min="4874" max="4874" width="21" style="168" bestFit="1" customWidth="1"/>
    <col min="4875" max="4875" width="37.6640625" style="168" bestFit="1" customWidth="1"/>
    <col min="4876" max="4876" width="16.6640625" style="168" customWidth="1"/>
    <col min="4877" max="4877" width="9" style="168" customWidth="1"/>
    <col min="4878" max="4878" width="28.33203125" style="168" customWidth="1"/>
    <col min="4879" max="4879" width="19" style="168" customWidth="1"/>
    <col min="4880" max="4880" width="18.6640625" style="168" customWidth="1"/>
    <col min="4881" max="5120" width="8.88671875" style="168"/>
    <col min="5121" max="5121" width="5.44140625" style="168" customWidth="1"/>
    <col min="5122" max="5122" width="13.6640625" style="168" customWidth="1"/>
    <col min="5123" max="5123" width="62" style="168" bestFit="1" customWidth="1"/>
    <col min="5124" max="5124" width="15.44140625" style="168" bestFit="1" customWidth="1"/>
    <col min="5125" max="5125" width="55" style="168" bestFit="1" customWidth="1"/>
    <col min="5126" max="5126" width="29.44140625" style="168" bestFit="1" customWidth="1"/>
    <col min="5127" max="5127" width="16.6640625" style="168" bestFit="1" customWidth="1"/>
    <col min="5128" max="5128" width="0" style="168" hidden="1" customWidth="1"/>
    <col min="5129" max="5129" width="27.44140625" style="168" bestFit="1" customWidth="1"/>
    <col min="5130" max="5130" width="21" style="168" bestFit="1" customWidth="1"/>
    <col min="5131" max="5131" width="37.6640625" style="168" bestFit="1" customWidth="1"/>
    <col min="5132" max="5132" width="16.6640625" style="168" customWidth="1"/>
    <col min="5133" max="5133" width="9" style="168" customWidth="1"/>
    <col min="5134" max="5134" width="28.33203125" style="168" customWidth="1"/>
    <col min="5135" max="5135" width="19" style="168" customWidth="1"/>
    <col min="5136" max="5136" width="18.6640625" style="168" customWidth="1"/>
    <col min="5137" max="5376" width="8.88671875" style="168"/>
    <col min="5377" max="5377" width="5.44140625" style="168" customWidth="1"/>
    <col min="5378" max="5378" width="13.6640625" style="168" customWidth="1"/>
    <col min="5379" max="5379" width="62" style="168" bestFit="1" customWidth="1"/>
    <col min="5380" max="5380" width="15.44140625" style="168" bestFit="1" customWidth="1"/>
    <col min="5381" max="5381" width="55" style="168" bestFit="1" customWidth="1"/>
    <col min="5382" max="5382" width="29.44140625" style="168" bestFit="1" customWidth="1"/>
    <col min="5383" max="5383" width="16.6640625" style="168" bestFit="1" customWidth="1"/>
    <col min="5384" max="5384" width="0" style="168" hidden="1" customWidth="1"/>
    <col min="5385" max="5385" width="27.44140625" style="168" bestFit="1" customWidth="1"/>
    <col min="5386" max="5386" width="21" style="168" bestFit="1" customWidth="1"/>
    <col min="5387" max="5387" width="37.6640625" style="168" bestFit="1" customWidth="1"/>
    <col min="5388" max="5388" width="16.6640625" style="168" customWidth="1"/>
    <col min="5389" max="5389" width="9" style="168" customWidth="1"/>
    <col min="5390" max="5390" width="28.33203125" style="168" customWidth="1"/>
    <col min="5391" max="5391" width="19" style="168" customWidth="1"/>
    <col min="5392" max="5392" width="18.6640625" style="168" customWidth="1"/>
    <col min="5393" max="5632" width="8.88671875" style="168"/>
    <col min="5633" max="5633" width="5.44140625" style="168" customWidth="1"/>
    <col min="5634" max="5634" width="13.6640625" style="168" customWidth="1"/>
    <col min="5635" max="5635" width="62" style="168" bestFit="1" customWidth="1"/>
    <col min="5636" max="5636" width="15.44140625" style="168" bestFit="1" customWidth="1"/>
    <col min="5637" max="5637" width="55" style="168" bestFit="1" customWidth="1"/>
    <col min="5638" max="5638" width="29.44140625" style="168" bestFit="1" customWidth="1"/>
    <col min="5639" max="5639" width="16.6640625" style="168" bestFit="1" customWidth="1"/>
    <col min="5640" max="5640" width="0" style="168" hidden="1" customWidth="1"/>
    <col min="5641" max="5641" width="27.44140625" style="168" bestFit="1" customWidth="1"/>
    <col min="5642" max="5642" width="21" style="168" bestFit="1" customWidth="1"/>
    <col min="5643" max="5643" width="37.6640625" style="168" bestFit="1" customWidth="1"/>
    <col min="5644" max="5644" width="16.6640625" style="168" customWidth="1"/>
    <col min="5645" max="5645" width="9" style="168" customWidth="1"/>
    <col min="5646" max="5646" width="28.33203125" style="168" customWidth="1"/>
    <col min="5647" max="5647" width="19" style="168" customWidth="1"/>
    <col min="5648" max="5648" width="18.6640625" style="168" customWidth="1"/>
    <col min="5649" max="5888" width="8.88671875" style="168"/>
    <col min="5889" max="5889" width="5.44140625" style="168" customWidth="1"/>
    <col min="5890" max="5890" width="13.6640625" style="168" customWidth="1"/>
    <col min="5891" max="5891" width="62" style="168" bestFit="1" customWidth="1"/>
    <col min="5892" max="5892" width="15.44140625" style="168" bestFit="1" customWidth="1"/>
    <col min="5893" max="5893" width="55" style="168" bestFit="1" customWidth="1"/>
    <col min="5894" max="5894" width="29.44140625" style="168" bestFit="1" customWidth="1"/>
    <col min="5895" max="5895" width="16.6640625" style="168" bestFit="1" customWidth="1"/>
    <col min="5896" max="5896" width="0" style="168" hidden="1" customWidth="1"/>
    <col min="5897" max="5897" width="27.44140625" style="168" bestFit="1" customWidth="1"/>
    <col min="5898" max="5898" width="21" style="168" bestFit="1" customWidth="1"/>
    <col min="5899" max="5899" width="37.6640625" style="168" bestFit="1" customWidth="1"/>
    <col min="5900" max="5900" width="16.6640625" style="168" customWidth="1"/>
    <col min="5901" max="5901" width="9" style="168" customWidth="1"/>
    <col min="5902" max="5902" width="28.33203125" style="168" customWidth="1"/>
    <col min="5903" max="5903" width="19" style="168" customWidth="1"/>
    <col min="5904" max="5904" width="18.6640625" style="168" customWidth="1"/>
    <col min="5905" max="6144" width="8.88671875" style="168"/>
    <col min="6145" max="6145" width="5.44140625" style="168" customWidth="1"/>
    <col min="6146" max="6146" width="13.6640625" style="168" customWidth="1"/>
    <col min="6147" max="6147" width="62" style="168" bestFit="1" customWidth="1"/>
    <col min="6148" max="6148" width="15.44140625" style="168" bestFit="1" customWidth="1"/>
    <col min="6149" max="6149" width="55" style="168" bestFit="1" customWidth="1"/>
    <col min="6150" max="6150" width="29.44140625" style="168" bestFit="1" customWidth="1"/>
    <col min="6151" max="6151" width="16.6640625" style="168" bestFit="1" customWidth="1"/>
    <col min="6152" max="6152" width="0" style="168" hidden="1" customWidth="1"/>
    <col min="6153" max="6153" width="27.44140625" style="168" bestFit="1" customWidth="1"/>
    <col min="6154" max="6154" width="21" style="168" bestFit="1" customWidth="1"/>
    <col min="6155" max="6155" width="37.6640625" style="168" bestFit="1" customWidth="1"/>
    <col min="6156" max="6156" width="16.6640625" style="168" customWidth="1"/>
    <col min="6157" max="6157" width="9" style="168" customWidth="1"/>
    <col min="6158" max="6158" width="28.33203125" style="168" customWidth="1"/>
    <col min="6159" max="6159" width="19" style="168" customWidth="1"/>
    <col min="6160" max="6160" width="18.6640625" style="168" customWidth="1"/>
    <col min="6161" max="6400" width="8.88671875" style="168"/>
    <col min="6401" max="6401" width="5.44140625" style="168" customWidth="1"/>
    <col min="6402" max="6402" width="13.6640625" style="168" customWidth="1"/>
    <col min="6403" max="6403" width="62" style="168" bestFit="1" customWidth="1"/>
    <col min="6404" max="6404" width="15.44140625" style="168" bestFit="1" customWidth="1"/>
    <col min="6405" max="6405" width="55" style="168" bestFit="1" customWidth="1"/>
    <col min="6406" max="6406" width="29.44140625" style="168" bestFit="1" customWidth="1"/>
    <col min="6407" max="6407" width="16.6640625" style="168" bestFit="1" customWidth="1"/>
    <col min="6408" max="6408" width="0" style="168" hidden="1" customWidth="1"/>
    <col min="6409" max="6409" width="27.44140625" style="168" bestFit="1" customWidth="1"/>
    <col min="6410" max="6410" width="21" style="168" bestFit="1" customWidth="1"/>
    <col min="6411" max="6411" width="37.6640625" style="168" bestFit="1" customWidth="1"/>
    <col min="6412" max="6412" width="16.6640625" style="168" customWidth="1"/>
    <col min="6413" max="6413" width="9" style="168" customWidth="1"/>
    <col min="6414" max="6414" width="28.33203125" style="168" customWidth="1"/>
    <col min="6415" max="6415" width="19" style="168" customWidth="1"/>
    <col min="6416" max="6416" width="18.6640625" style="168" customWidth="1"/>
    <col min="6417" max="6656" width="8.88671875" style="168"/>
    <col min="6657" max="6657" width="5.44140625" style="168" customWidth="1"/>
    <col min="6658" max="6658" width="13.6640625" style="168" customWidth="1"/>
    <col min="6659" max="6659" width="62" style="168" bestFit="1" customWidth="1"/>
    <col min="6660" max="6660" width="15.44140625" style="168" bestFit="1" customWidth="1"/>
    <col min="6661" max="6661" width="55" style="168" bestFit="1" customWidth="1"/>
    <col min="6662" max="6662" width="29.44140625" style="168" bestFit="1" customWidth="1"/>
    <col min="6663" max="6663" width="16.6640625" style="168" bestFit="1" customWidth="1"/>
    <col min="6664" max="6664" width="0" style="168" hidden="1" customWidth="1"/>
    <col min="6665" max="6665" width="27.44140625" style="168" bestFit="1" customWidth="1"/>
    <col min="6666" max="6666" width="21" style="168" bestFit="1" customWidth="1"/>
    <col min="6667" max="6667" width="37.6640625" style="168" bestFit="1" customWidth="1"/>
    <col min="6668" max="6668" width="16.6640625" style="168" customWidth="1"/>
    <col min="6669" max="6669" width="9" style="168" customWidth="1"/>
    <col min="6670" max="6670" width="28.33203125" style="168" customWidth="1"/>
    <col min="6671" max="6671" width="19" style="168" customWidth="1"/>
    <col min="6672" max="6672" width="18.6640625" style="168" customWidth="1"/>
    <col min="6673" max="6912" width="8.88671875" style="168"/>
    <col min="6913" max="6913" width="5.44140625" style="168" customWidth="1"/>
    <col min="6914" max="6914" width="13.6640625" style="168" customWidth="1"/>
    <col min="6915" max="6915" width="62" style="168" bestFit="1" customWidth="1"/>
    <col min="6916" max="6916" width="15.44140625" style="168" bestFit="1" customWidth="1"/>
    <col min="6917" max="6917" width="55" style="168" bestFit="1" customWidth="1"/>
    <col min="6918" max="6918" width="29.44140625" style="168" bestFit="1" customWidth="1"/>
    <col min="6919" max="6919" width="16.6640625" style="168" bestFit="1" customWidth="1"/>
    <col min="6920" max="6920" width="0" style="168" hidden="1" customWidth="1"/>
    <col min="6921" max="6921" width="27.44140625" style="168" bestFit="1" customWidth="1"/>
    <col min="6922" max="6922" width="21" style="168" bestFit="1" customWidth="1"/>
    <col min="6923" max="6923" width="37.6640625" style="168" bestFit="1" customWidth="1"/>
    <col min="6924" max="6924" width="16.6640625" style="168" customWidth="1"/>
    <col min="6925" max="6925" width="9" style="168" customWidth="1"/>
    <col min="6926" max="6926" width="28.33203125" style="168" customWidth="1"/>
    <col min="6927" max="6927" width="19" style="168" customWidth="1"/>
    <col min="6928" max="6928" width="18.6640625" style="168" customWidth="1"/>
    <col min="6929" max="7168" width="8.88671875" style="168"/>
    <col min="7169" max="7169" width="5.44140625" style="168" customWidth="1"/>
    <col min="7170" max="7170" width="13.6640625" style="168" customWidth="1"/>
    <col min="7171" max="7171" width="62" style="168" bestFit="1" customWidth="1"/>
    <col min="7172" max="7172" width="15.44140625" style="168" bestFit="1" customWidth="1"/>
    <col min="7173" max="7173" width="55" style="168" bestFit="1" customWidth="1"/>
    <col min="7174" max="7174" width="29.44140625" style="168" bestFit="1" customWidth="1"/>
    <col min="7175" max="7175" width="16.6640625" style="168" bestFit="1" customWidth="1"/>
    <col min="7176" max="7176" width="0" style="168" hidden="1" customWidth="1"/>
    <col min="7177" max="7177" width="27.44140625" style="168" bestFit="1" customWidth="1"/>
    <col min="7178" max="7178" width="21" style="168" bestFit="1" customWidth="1"/>
    <col min="7179" max="7179" width="37.6640625" style="168" bestFit="1" customWidth="1"/>
    <col min="7180" max="7180" width="16.6640625" style="168" customWidth="1"/>
    <col min="7181" max="7181" width="9" style="168" customWidth="1"/>
    <col min="7182" max="7182" width="28.33203125" style="168" customWidth="1"/>
    <col min="7183" max="7183" width="19" style="168" customWidth="1"/>
    <col min="7184" max="7184" width="18.6640625" style="168" customWidth="1"/>
    <col min="7185" max="7424" width="8.88671875" style="168"/>
    <col min="7425" max="7425" width="5.44140625" style="168" customWidth="1"/>
    <col min="7426" max="7426" width="13.6640625" style="168" customWidth="1"/>
    <col min="7427" max="7427" width="62" style="168" bestFit="1" customWidth="1"/>
    <col min="7428" max="7428" width="15.44140625" style="168" bestFit="1" customWidth="1"/>
    <col min="7429" max="7429" width="55" style="168" bestFit="1" customWidth="1"/>
    <col min="7430" max="7430" width="29.44140625" style="168" bestFit="1" customWidth="1"/>
    <col min="7431" max="7431" width="16.6640625" style="168" bestFit="1" customWidth="1"/>
    <col min="7432" max="7432" width="0" style="168" hidden="1" customWidth="1"/>
    <col min="7433" max="7433" width="27.44140625" style="168" bestFit="1" customWidth="1"/>
    <col min="7434" max="7434" width="21" style="168" bestFit="1" customWidth="1"/>
    <col min="7435" max="7435" width="37.6640625" style="168" bestFit="1" customWidth="1"/>
    <col min="7436" max="7436" width="16.6640625" style="168" customWidth="1"/>
    <col min="7437" max="7437" width="9" style="168" customWidth="1"/>
    <col min="7438" max="7438" width="28.33203125" style="168" customWidth="1"/>
    <col min="7439" max="7439" width="19" style="168" customWidth="1"/>
    <col min="7440" max="7440" width="18.6640625" style="168" customWidth="1"/>
    <col min="7441" max="7680" width="8.88671875" style="168"/>
    <col min="7681" max="7681" width="5.44140625" style="168" customWidth="1"/>
    <col min="7682" max="7682" width="13.6640625" style="168" customWidth="1"/>
    <col min="7683" max="7683" width="62" style="168" bestFit="1" customWidth="1"/>
    <col min="7684" max="7684" width="15.44140625" style="168" bestFit="1" customWidth="1"/>
    <col min="7685" max="7685" width="55" style="168" bestFit="1" customWidth="1"/>
    <col min="7686" max="7686" width="29.44140625" style="168" bestFit="1" customWidth="1"/>
    <col min="7687" max="7687" width="16.6640625" style="168" bestFit="1" customWidth="1"/>
    <col min="7688" max="7688" width="0" style="168" hidden="1" customWidth="1"/>
    <col min="7689" max="7689" width="27.44140625" style="168" bestFit="1" customWidth="1"/>
    <col min="7690" max="7690" width="21" style="168" bestFit="1" customWidth="1"/>
    <col min="7691" max="7691" width="37.6640625" style="168" bestFit="1" customWidth="1"/>
    <col min="7692" max="7692" width="16.6640625" style="168" customWidth="1"/>
    <col min="7693" max="7693" width="9" style="168" customWidth="1"/>
    <col min="7694" max="7694" width="28.33203125" style="168" customWidth="1"/>
    <col min="7695" max="7695" width="19" style="168" customWidth="1"/>
    <col min="7696" max="7696" width="18.6640625" style="168" customWidth="1"/>
    <col min="7697" max="7936" width="8.88671875" style="168"/>
    <col min="7937" max="7937" width="5.44140625" style="168" customWidth="1"/>
    <col min="7938" max="7938" width="13.6640625" style="168" customWidth="1"/>
    <col min="7939" max="7939" width="62" style="168" bestFit="1" customWidth="1"/>
    <col min="7940" max="7940" width="15.44140625" style="168" bestFit="1" customWidth="1"/>
    <col min="7941" max="7941" width="55" style="168" bestFit="1" customWidth="1"/>
    <col min="7942" max="7942" width="29.44140625" style="168" bestFit="1" customWidth="1"/>
    <col min="7943" max="7943" width="16.6640625" style="168" bestFit="1" customWidth="1"/>
    <col min="7944" max="7944" width="0" style="168" hidden="1" customWidth="1"/>
    <col min="7945" max="7945" width="27.44140625" style="168" bestFit="1" customWidth="1"/>
    <col min="7946" max="7946" width="21" style="168" bestFit="1" customWidth="1"/>
    <col min="7947" max="7947" width="37.6640625" style="168" bestFit="1" customWidth="1"/>
    <col min="7948" max="7948" width="16.6640625" style="168" customWidth="1"/>
    <col min="7949" max="7949" width="9" style="168" customWidth="1"/>
    <col min="7950" max="7950" width="28.33203125" style="168" customWidth="1"/>
    <col min="7951" max="7951" width="19" style="168" customWidth="1"/>
    <col min="7952" max="7952" width="18.6640625" style="168" customWidth="1"/>
    <col min="7953" max="8192" width="8.88671875" style="168"/>
    <col min="8193" max="8193" width="5.44140625" style="168" customWidth="1"/>
    <col min="8194" max="8194" width="13.6640625" style="168" customWidth="1"/>
    <col min="8195" max="8195" width="62" style="168" bestFit="1" customWidth="1"/>
    <col min="8196" max="8196" width="15.44140625" style="168" bestFit="1" customWidth="1"/>
    <col min="8197" max="8197" width="55" style="168" bestFit="1" customWidth="1"/>
    <col min="8198" max="8198" width="29.44140625" style="168" bestFit="1" customWidth="1"/>
    <col min="8199" max="8199" width="16.6640625" style="168" bestFit="1" customWidth="1"/>
    <col min="8200" max="8200" width="0" style="168" hidden="1" customWidth="1"/>
    <col min="8201" max="8201" width="27.44140625" style="168" bestFit="1" customWidth="1"/>
    <col min="8202" max="8202" width="21" style="168" bestFit="1" customWidth="1"/>
    <col min="8203" max="8203" width="37.6640625" style="168" bestFit="1" customWidth="1"/>
    <col min="8204" max="8204" width="16.6640625" style="168" customWidth="1"/>
    <col min="8205" max="8205" width="9" style="168" customWidth="1"/>
    <col min="8206" max="8206" width="28.33203125" style="168" customWidth="1"/>
    <col min="8207" max="8207" width="19" style="168" customWidth="1"/>
    <col min="8208" max="8208" width="18.6640625" style="168" customWidth="1"/>
    <col min="8209" max="8448" width="8.88671875" style="168"/>
    <col min="8449" max="8449" width="5.44140625" style="168" customWidth="1"/>
    <col min="8450" max="8450" width="13.6640625" style="168" customWidth="1"/>
    <col min="8451" max="8451" width="62" style="168" bestFit="1" customWidth="1"/>
    <col min="8452" max="8452" width="15.44140625" style="168" bestFit="1" customWidth="1"/>
    <col min="8453" max="8453" width="55" style="168" bestFit="1" customWidth="1"/>
    <col min="8454" max="8454" width="29.44140625" style="168" bestFit="1" customWidth="1"/>
    <col min="8455" max="8455" width="16.6640625" style="168" bestFit="1" customWidth="1"/>
    <col min="8456" max="8456" width="0" style="168" hidden="1" customWidth="1"/>
    <col min="8457" max="8457" width="27.44140625" style="168" bestFit="1" customWidth="1"/>
    <col min="8458" max="8458" width="21" style="168" bestFit="1" customWidth="1"/>
    <col min="8459" max="8459" width="37.6640625" style="168" bestFit="1" customWidth="1"/>
    <col min="8460" max="8460" width="16.6640625" style="168" customWidth="1"/>
    <col min="8461" max="8461" width="9" style="168" customWidth="1"/>
    <col min="8462" max="8462" width="28.33203125" style="168" customWidth="1"/>
    <col min="8463" max="8463" width="19" style="168" customWidth="1"/>
    <col min="8464" max="8464" width="18.6640625" style="168" customWidth="1"/>
    <col min="8465" max="8704" width="8.88671875" style="168"/>
    <col min="8705" max="8705" width="5.44140625" style="168" customWidth="1"/>
    <col min="8706" max="8706" width="13.6640625" style="168" customWidth="1"/>
    <col min="8707" max="8707" width="62" style="168" bestFit="1" customWidth="1"/>
    <col min="8708" max="8708" width="15.44140625" style="168" bestFit="1" customWidth="1"/>
    <col min="8709" max="8709" width="55" style="168" bestFit="1" customWidth="1"/>
    <col min="8710" max="8710" width="29.44140625" style="168" bestFit="1" customWidth="1"/>
    <col min="8711" max="8711" width="16.6640625" style="168" bestFit="1" customWidth="1"/>
    <col min="8712" max="8712" width="0" style="168" hidden="1" customWidth="1"/>
    <col min="8713" max="8713" width="27.44140625" style="168" bestFit="1" customWidth="1"/>
    <col min="8714" max="8714" width="21" style="168" bestFit="1" customWidth="1"/>
    <col min="8715" max="8715" width="37.6640625" style="168" bestFit="1" customWidth="1"/>
    <col min="8716" max="8716" width="16.6640625" style="168" customWidth="1"/>
    <col min="8717" max="8717" width="9" style="168" customWidth="1"/>
    <col min="8718" max="8718" width="28.33203125" style="168" customWidth="1"/>
    <col min="8719" max="8719" width="19" style="168" customWidth="1"/>
    <col min="8720" max="8720" width="18.6640625" style="168" customWidth="1"/>
    <col min="8721" max="8960" width="8.88671875" style="168"/>
    <col min="8961" max="8961" width="5.44140625" style="168" customWidth="1"/>
    <col min="8962" max="8962" width="13.6640625" style="168" customWidth="1"/>
    <col min="8963" max="8963" width="62" style="168" bestFit="1" customWidth="1"/>
    <col min="8964" max="8964" width="15.44140625" style="168" bestFit="1" customWidth="1"/>
    <col min="8965" max="8965" width="55" style="168" bestFit="1" customWidth="1"/>
    <col min="8966" max="8966" width="29.44140625" style="168" bestFit="1" customWidth="1"/>
    <col min="8967" max="8967" width="16.6640625" style="168" bestFit="1" customWidth="1"/>
    <col min="8968" max="8968" width="0" style="168" hidden="1" customWidth="1"/>
    <col min="8969" max="8969" width="27.44140625" style="168" bestFit="1" customWidth="1"/>
    <col min="8970" max="8970" width="21" style="168" bestFit="1" customWidth="1"/>
    <col min="8971" max="8971" width="37.6640625" style="168" bestFit="1" customWidth="1"/>
    <col min="8972" max="8972" width="16.6640625" style="168" customWidth="1"/>
    <col min="8973" max="8973" width="9" style="168" customWidth="1"/>
    <col min="8974" max="8974" width="28.33203125" style="168" customWidth="1"/>
    <col min="8975" max="8975" width="19" style="168" customWidth="1"/>
    <col min="8976" max="8976" width="18.6640625" style="168" customWidth="1"/>
    <col min="8977" max="9216" width="8.88671875" style="168"/>
    <col min="9217" max="9217" width="5.44140625" style="168" customWidth="1"/>
    <col min="9218" max="9218" width="13.6640625" style="168" customWidth="1"/>
    <col min="9219" max="9219" width="62" style="168" bestFit="1" customWidth="1"/>
    <col min="9220" max="9220" width="15.44140625" style="168" bestFit="1" customWidth="1"/>
    <col min="9221" max="9221" width="55" style="168" bestFit="1" customWidth="1"/>
    <col min="9222" max="9222" width="29.44140625" style="168" bestFit="1" customWidth="1"/>
    <col min="9223" max="9223" width="16.6640625" style="168" bestFit="1" customWidth="1"/>
    <col min="9224" max="9224" width="0" style="168" hidden="1" customWidth="1"/>
    <col min="9225" max="9225" width="27.44140625" style="168" bestFit="1" customWidth="1"/>
    <col min="9226" max="9226" width="21" style="168" bestFit="1" customWidth="1"/>
    <col min="9227" max="9227" width="37.6640625" style="168" bestFit="1" customWidth="1"/>
    <col min="9228" max="9228" width="16.6640625" style="168" customWidth="1"/>
    <col min="9229" max="9229" width="9" style="168" customWidth="1"/>
    <col min="9230" max="9230" width="28.33203125" style="168" customWidth="1"/>
    <col min="9231" max="9231" width="19" style="168" customWidth="1"/>
    <col min="9232" max="9232" width="18.6640625" style="168" customWidth="1"/>
    <col min="9233" max="9472" width="8.88671875" style="168"/>
    <col min="9473" max="9473" width="5.44140625" style="168" customWidth="1"/>
    <col min="9474" max="9474" width="13.6640625" style="168" customWidth="1"/>
    <col min="9475" max="9475" width="62" style="168" bestFit="1" customWidth="1"/>
    <col min="9476" max="9476" width="15.44140625" style="168" bestFit="1" customWidth="1"/>
    <col min="9477" max="9477" width="55" style="168" bestFit="1" customWidth="1"/>
    <col min="9478" max="9478" width="29.44140625" style="168" bestFit="1" customWidth="1"/>
    <col min="9479" max="9479" width="16.6640625" style="168" bestFit="1" customWidth="1"/>
    <col min="9480" max="9480" width="0" style="168" hidden="1" customWidth="1"/>
    <col min="9481" max="9481" width="27.44140625" style="168" bestFit="1" customWidth="1"/>
    <col min="9482" max="9482" width="21" style="168" bestFit="1" customWidth="1"/>
    <col min="9483" max="9483" width="37.6640625" style="168" bestFit="1" customWidth="1"/>
    <col min="9484" max="9484" width="16.6640625" style="168" customWidth="1"/>
    <col min="9485" max="9485" width="9" style="168" customWidth="1"/>
    <col min="9486" max="9486" width="28.33203125" style="168" customWidth="1"/>
    <col min="9487" max="9487" width="19" style="168" customWidth="1"/>
    <col min="9488" max="9488" width="18.6640625" style="168" customWidth="1"/>
    <col min="9489" max="9728" width="8.88671875" style="168"/>
    <col min="9729" max="9729" width="5.44140625" style="168" customWidth="1"/>
    <col min="9730" max="9730" width="13.6640625" style="168" customWidth="1"/>
    <col min="9731" max="9731" width="62" style="168" bestFit="1" customWidth="1"/>
    <col min="9732" max="9732" width="15.44140625" style="168" bestFit="1" customWidth="1"/>
    <col min="9733" max="9733" width="55" style="168" bestFit="1" customWidth="1"/>
    <col min="9734" max="9734" width="29.44140625" style="168" bestFit="1" customWidth="1"/>
    <col min="9735" max="9735" width="16.6640625" style="168" bestFit="1" customWidth="1"/>
    <col min="9736" max="9736" width="0" style="168" hidden="1" customWidth="1"/>
    <col min="9737" max="9737" width="27.44140625" style="168" bestFit="1" customWidth="1"/>
    <col min="9738" max="9738" width="21" style="168" bestFit="1" customWidth="1"/>
    <col min="9739" max="9739" width="37.6640625" style="168" bestFit="1" customWidth="1"/>
    <col min="9740" max="9740" width="16.6640625" style="168" customWidth="1"/>
    <col min="9741" max="9741" width="9" style="168" customWidth="1"/>
    <col min="9742" max="9742" width="28.33203125" style="168" customWidth="1"/>
    <col min="9743" max="9743" width="19" style="168" customWidth="1"/>
    <col min="9744" max="9744" width="18.6640625" style="168" customWidth="1"/>
    <col min="9745" max="9984" width="8.88671875" style="168"/>
    <col min="9985" max="9985" width="5.44140625" style="168" customWidth="1"/>
    <col min="9986" max="9986" width="13.6640625" style="168" customWidth="1"/>
    <col min="9987" max="9987" width="62" style="168" bestFit="1" customWidth="1"/>
    <col min="9988" max="9988" width="15.44140625" style="168" bestFit="1" customWidth="1"/>
    <col min="9989" max="9989" width="55" style="168" bestFit="1" customWidth="1"/>
    <col min="9990" max="9990" width="29.44140625" style="168" bestFit="1" customWidth="1"/>
    <col min="9991" max="9991" width="16.6640625" style="168" bestFit="1" customWidth="1"/>
    <col min="9992" max="9992" width="0" style="168" hidden="1" customWidth="1"/>
    <col min="9993" max="9993" width="27.44140625" style="168" bestFit="1" customWidth="1"/>
    <col min="9994" max="9994" width="21" style="168" bestFit="1" customWidth="1"/>
    <col min="9995" max="9995" width="37.6640625" style="168" bestFit="1" customWidth="1"/>
    <col min="9996" max="9996" width="16.6640625" style="168" customWidth="1"/>
    <col min="9997" max="9997" width="9" style="168" customWidth="1"/>
    <col min="9998" max="9998" width="28.33203125" style="168" customWidth="1"/>
    <col min="9999" max="9999" width="19" style="168" customWidth="1"/>
    <col min="10000" max="10000" width="18.6640625" style="168" customWidth="1"/>
    <col min="10001" max="10240" width="8.88671875" style="168"/>
    <col min="10241" max="10241" width="5.44140625" style="168" customWidth="1"/>
    <col min="10242" max="10242" width="13.6640625" style="168" customWidth="1"/>
    <col min="10243" max="10243" width="62" style="168" bestFit="1" customWidth="1"/>
    <col min="10244" max="10244" width="15.44140625" style="168" bestFit="1" customWidth="1"/>
    <col min="10245" max="10245" width="55" style="168" bestFit="1" customWidth="1"/>
    <col min="10246" max="10246" width="29.44140625" style="168" bestFit="1" customWidth="1"/>
    <col min="10247" max="10247" width="16.6640625" style="168" bestFit="1" customWidth="1"/>
    <col min="10248" max="10248" width="0" style="168" hidden="1" customWidth="1"/>
    <col min="10249" max="10249" width="27.44140625" style="168" bestFit="1" customWidth="1"/>
    <col min="10250" max="10250" width="21" style="168" bestFit="1" customWidth="1"/>
    <col min="10251" max="10251" width="37.6640625" style="168" bestFit="1" customWidth="1"/>
    <col min="10252" max="10252" width="16.6640625" style="168" customWidth="1"/>
    <col min="10253" max="10253" width="9" style="168" customWidth="1"/>
    <col min="10254" max="10254" width="28.33203125" style="168" customWidth="1"/>
    <col min="10255" max="10255" width="19" style="168" customWidth="1"/>
    <col min="10256" max="10256" width="18.6640625" style="168" customWidth="1"/>
    <col min="10257" max="10496" width="8.88671875" style="168"/>
    <col min="10497" max="10497" width="5.44140625" style="168" customWidth="1"/>
    <col min="10498" max="10498" width="13.6640625" style="168" customWidth="1"/>
    <col min="10499" max="10499" width="62" style="168" bestFit="1" customWidth="1"/>
    <col min="10500" max="10500" width="15.44140625" style="168" bestFit="1" customWidth="1"/>
    <col min="10501" max="10501" width="55" style="168" bestFit="1" customWidth="1"/>
    <col min="10502" max="10502" width="29.44140625" style="168" bestFit="1" customWidth="1"/>
    <col min="10503" max="10503" width="16.6640625" style="168" bestFit="1" customWidth="1"/>
    <col min="10504" max="10504" width="0" style="168" hidden="1" customWidth="1"/>
    <col min="10505" max="10505" width="27.44140625" style="168" bestFit="1" customWidth="1"/>
    <col min="10506" max="10506" width="21" style="168" bestFit="1" customWidth="1"/>
    <col min="10507" max="10507" width="37.6640625" style="168" bestFit="1" customWidth="1"/>
    <col min="10508" max="10508" width="16.6640625" style="168" customWidth="1"/>
    <col min="10509" max="10509" width="9" style="168" customWidth="1"/>
    <col min="10510" max="10510" width="28.33203125" style="168" customWidth="1"/>
    <col min="10511" max="10511" width="19" style="168" customWidth="1"/>
    <col min="10512" max="10512" width="18.6640625" style="168" customWidth="1"/>
    <col min="10513" max="10752" width="8.88671875" style="168"/>
    <col min="10753" max="10753" width="5.44140625" style="168" customWidth="1"/>
    <col min="10754" max="10754" width="13.6640625" style="168" customWidth="1"/>
    <col min="10755" max="10755" width="62" style="168" bestFit="1" customWidth="1"/>
    <col min="10756" max="10756" width="15.44140625" style="168" bestFit="1" customWidth="1"/>
    <col min="10757" max="10757" width="55" style="168" bestFit="1" customWidth="1"/>
    <col min="10758" max="10758" width="29.44140625" style="168" bestFit="1" customWidth="1"/>
    <col min="10759" max="10759" width="16.6640625" style="168" bestFit="1" customWidth="1"/>
    <col min="10760" max="10760" width="0" style="168" hidden="1" customWidth="1"/>
    <col min="10761" max="10761" width="27.44140625" style="168" bestFit="1" customWidth="1"/>
    <col min="10762" max="10762" width="21" style="168" bestFit="1" customWidth="1"/>
    <col min="10763" max="10763" width="37.6640625" style="168" bestFit="1" customWidth="1"/>
    <col min="10764" max="10764" width="16.6640625" style="168" customWidth="1"/>
    <col min="10765" max="10765" width="9" style="168" customWidth="1"/>
    <col min="10766" max="10766" width="28.33203125" style="168" customWidth="1"/>
    <col min="10767" max="10767" width="19" style="168" customWidth="1"/>
    <col min="10768" max="10768" width="18.6640625" style="168" customWidth="1"/>
    <col min="10769" max="11008" width="8.88671875" style="168"/>
    <col min="11009" max="11009" width="5.44140625" style="168" customWidth="1"/>
    <col min="11010" max="11010" width="13.6640625" style="168" customWidth="1"/>
    <col min="11011" max="11011" width="62" style="168" bestFit="1" customWidth="1"/>
    <col min="11012" max="11012" width="15.44140625" style="168" bestFit="1" customWidth="1"/>
    <col min="11013" max="11013" width="55" style="168" bestFit="1" customWidth="1"/>
    <col min="11014" max="11014" width="29.44140625" style="168" bestFit="1" customWidth="1"/>
    <col min="11015" max="11015" width="16.6640625" style="168" bestFit="1" customWidth="1"/>
    <col min="11016" max="11016" width="0" style="168" hidden="1" customWidth="1"/>
    <col min="11017" max="11017" width="27.44140625" style="168" bestFit="1" customWidth="1"/>
    <col min="11018" max="11018" width="21" style="168" bestFit="1" customWidth="1"/>
    <col min="11019" max="11019" width="37.6640625" style="168" bestFit="1" customWidth="1"/>
    <col min="11020" max="11020" width="16.6640625" style="168" customWidth="1"/>
    <col min="11021" max="11021" width="9" style="168" customWidth="1"/>
    <col min="11022" max="11022" width="28.33203125" style="168" customWidth="1"/>
    <col min="11023" max="11023" width="19" style="168" customWidth="1"/>
    <col min="11024" max="11024" width="18.6640625" style="168" customWidth="1"/>
    <col min="11025" max="11264" width="8.88671875" style="168"/>
    <col min="11265" max="11265" width="5.44140625" style="168" customWidth="1"/>
    <col min="11266" max="11266" width="13.6640625" style="168" customWidth="1"/>
    <col min="11267" max="11267" width="62" style="168" bestFit="1" customWidth="1"/>
    <col min="11268" max="11268" width="15.44140625" style="168" bestFit="1" customWidth="1"/>
    <col min="11269" max="11269" width="55" style="168" bestFit="1" customWidth="1"/>
    <col min="11270" max="11270" width="29.44140625" style="168" bestFit="1" customWidth="1"/>
    <col min="11271" max="11271" width="16.6640625" style="168" bestFit="1" customWidth="1"/>
    <col min="11272" max="11272" width="0" style="168" hidden="1" customWidth="1"/>
    <col min="11273" max="11273" width="27.44140625" style="168" bestFit="1" customWidth="1"/>
    <col min="11274" max="11274" width="21" style="168" bestFit="1" customWidth="1"/>
    <col min="11275" max="11275" width="37.6640625" style="168" bestFit="1" customWidth="1"/>
    <col min="11276" max="11276" width="16.6640625" style="168" customWidth="1"/>
    <col min="11277" max="11277" width="9" style="168" customWidth="1"/>
    <col min="11278" max="11278" width="28.33203125" style="168" customWidth="1"/>
    <col min="11279" max="11279" width="19" style="168" customWidth="1"/>
    <col min="11280" max="11280" width="18.6640625" style="168" customWidth="1"/>
    <col min="11281" max="11520" width="8.88671875" style="168"/>
    <col min="11521" max="11521" width="5.44140625" style="168" customWidth="1"/>
    <col min="11522" max="11522" width="13.6640625" style="168" customWidth="1"/>
    <col min="11523" max="11523" width="62" style="168" bestFit="1" customWidth="1"/>
    <col min="11524" max="11524" width="15.44140625" style="168" bestFit="1" customWidth="1"/>
    <col min="11525" max="11525" width="55" style="168" bestFit="1" customWidth="1"/>
    <col min="11526" max="11526" width="29.44140625" style="168" bestFit="1" customWidth="1"/>
    <col min="11527" max="11527" width="16.6640625" style="168" bestFit="1" customWidth="1"/>
    <col min="11528" max="11528" width="0" style="168" hidden="1" customWidth="1"/>
    <col min="11529" max="11529" width="27.44140625" style="168" bestFit="1" customWidth="1"/>
    <col min="11530" max="11530" width="21" style="168" bestFit="1" customWidth="1"/>
    <col min="11531" max="11531" width="37.6640625" style="168" bestFit="1" customWidth="1"/>
    <col min="11532" max="11532" width="16.6640625" style="168" customWidth="1"/>
    <col min="11533" max="11533" width="9" style="168" customWidth="1"/>
    <col min="11534" max="11534" width="28.33203125" style="168" customWidth="1"/>
    <col min="11535" max="11535" width="19" style="168" customWidth="1"/>
    <col min="11536" max="11536" width="18.6640625" style="168" customWidth="1"/>
    <col min="11537" max="11776" width="8.88671875" style="168"/>
    <col min="11777" max="11777" width="5.44140625" style="168" customWidth="1"/>
    <col min="11778" max="11778" width="13.6640625" style="168" customWidth="1"/>
    <col min="11779" max="11779" width="62" style="168" bestFit="1" customWidth="1"/>
    <col min="11780" max="11780" width="15.44140625" style="168" bestFit="1" customWidth="1"/>
    <col min="11781" max="11781" width="55" style="168" bestFit="1" customWidth="1"/>
    <col min="11782" max="11782" width="29.44140625" style="168" bestFit="1" customWidth="1"/>
    <col min="11783" max="11783" width="16.6640625" style="168" bestFit="1" customWidth="1"/>
    <col min="11784" max="11784" width="0" style="168" hidden="1" customWidth="1"/>
    <col min="11785" max="11785" width="27.44140625" style="168" bestFit="1" customWidth="1"/>
    <col min="11786" max="11786" width="21" style="168" bestFit="1" customWidth="1"/>
    <col min="11787" max="11787" width="37.6640625" style="168" bestFit="1" customWidth="1"/>
    <col min="11788" max="11788" width="16.6640625" style="168" customWidth="1"/>
    <col min="11789" max="11789" width="9" style="168" customWidth="1"/>
    <col min="11790" max="11790" width="28.33203125" style="168" customWidth="1"/>
    <col min="11791" max="11791" width="19" style="168" customWidth="1"/>
    <col min="11792" max="11792" width="18.6640625" style="168" customWidth="1"/>
    <col min="11793" max="12032" width="8.88671875" style="168"/>
    <col min="12033" max="12033" width="5.44140625" style="168" customWidth="1"/>
    <col min="12034" max="12034" width="13.6640625" style="168" customWidth="1"/>
    <col min="12035" max="12035" width="62" style="168" bestFit="1" customWidth="1"/>
    <col min="12036" max="12036" width="15.44140625" style="168" bestFit="1" customWidth="1"/>
    <col min="12037" max="12037" width="55" style="168" bestFit="1" customWidth="1"/>
    <col min="12038" max="12038" width="29.44140625" style="168" bestFit="1" customWidth="1"/>
    <col min="12039" max="12039" width="16.6640625" style="168" bestFit="1" customWidth="1"/>
    <col min="12040" max="12040" width="0" style="168" hidden="1" customWidth="1"/>
    <col min="12041" max="12041" width="27.44140625" style="168" bestFit="1" customWidth="1"/>
    <col min="12042" max="12042" width="21" style="168" bestFit="1" customWidth="1"/>
    <col min="12043" max="12043" width="37.6640625" style="168" bestFit="1" customWidth="1"/>
    <col min="12044" max="12044" width="16.6640625" style="168" customWidth="1"/>
    <col min="12045" max="12045" width="9" style="168" customWidth="1"/>
    <col min="12046" max="12046" width="28.33203125" style="168" customWidth="1"/>
    <col min="12047" max="12047" width="19" style="168" customWidth="1"/>
    <col min="12048" max="12048" width="18.6640625" style="168" customWidth="1"/>
    <col min="12049" max="12288" width="8.88671875" style="168"/>
    <col min="12289" max="12289" width="5.44140625" style="168" customWidth="1"/>
    <col min="12290" max="12290" width="13.6640625" style="168" customWidth="1"/>
    <col min="12291" max="12291" width="62" style="168" bestFit="1" customWidth="1"/>
    <col min="12292" max="12292" width="15.44140625" style="168" bestFit="1" customWidth="1"/>
    <col min="12293" max="12293" width="55" style="168" bestFit="1" customWidth="1"/>
    <col min="12294" max="12294" width="29.44140625" style="168" bestFit="1" customWidth="1"/>
    <col min="12295" max="12295" width="16.6640625" style="168" bestFit="1" customWidth="1"/>
    <col min="12296" max="12296" width="0" style="168" hidden="1" customWidth="1"/>
    <col min="12297" max="12297" width="27.44140625" style="168" bestFit="1" customWidth="1"/>
    <col min="12298" max="12298" width="21" style="168" bestFit="1" customWidth="1"/>
    <col min="12299" max="12299" width="37.6640625" style="168" bestFit="1" customWidth="1"/>
    <col min="12300" max="12300" width="16.6640625" style="168" customWidth="1"/>
    <col min="12301" max="12301" width="9" style="168" customWidth="1"/>
    <col min="12302" max="12302" width="28.33203125" style="168" customWidth="1"/>
    <col min="12303" max="12303" width="19" style="168" customWidth="1"/>
    <col min="12304" max="12304" width="18.6640625" style="168" customWidth="1"/>
    <col min="12305" max="12544" width="8.88671875" style="168"/>
    <col min="12545" max="12545" width="5.44140625" style="168" customWidth="1"/>
    <col min="12546" max="12546" width="13.6640625" style="168" customWidth="1"/>
    <col min="12547" max="12547" width="62" style="168" bestFit="1" customWidth="1"/>
    <col min="12548" max="12548" width="15.44140625" style="168" bestFit="1" customWidth="1"/>
    <col min="12549" max="12549" width="55" style="168" bestFit="1" customWidth="1"/>
    <col min="12550" max="12550" width="29.44140625" style="168" bestFit="1" customWidth="1"/>
    <col min="12551" max="12551" width="16.6640625" style="168" bestFit="1" customWidth="1"/>
    <col min="12552" max="12552" width="0" style="168" hidden="1" customWidth="1"/>
    <col min="12553" max="12553" width="27.44140625" style="168" bestFit="1" customWidth="1"/>
    <col min="12554" max="12554" width="21" style="168" bestFit="1" customWidth="1"/>
    <col min="12555" max="12555" width="37.6640625" style="168" bestFit="1" customWidth="1"/>
    <col min="12556" max="12556" width="16.6640625" style="168" customWidth="1"/>
    <col min="12557" max="12557" width="9" style="168" customWidth="1"/>
    <col min="12558" max="12558" width="28.33203125" style="168" customWidth="1"/>
    <col min="12559" max="12559" width="19" style="168" customWidth="1"/>
    <col min="12560" max="12560" width="18.6640625" style="168" customWidth="1"/>
    <col min="12561" max="12800" width="8.88671875" style="168"/>
    <col min="12801" max="12801" width="5.44140625" style="168" customWidth="1"/>
    <col min="12802" max="12802" width="13.6640625" style="168" customWidth="1"/>
    <col min="12803" max="12803" width="62" style="168" bestFit="1" customWidth="1"/>
    <col min="12804" max="12804" width="15.44140625" style="168" bestFit="1" customWidth="1"/>
    <col min="12805" max="12805" width="55" style="168" bestFit="1" customWidth="1"/>
    <col min="12806" max="12806" width="29.44140625" style="168" bestFit="1" customWidth="1"/>
    <col min="12807" max="12807" width="16.6640625" style="168" bestFit="1" customWidth="1"/>
    <col min="12808" max="12808" width="0" style="168" hidden="1" customWidth="1"/>
    <col min="12809" max="12809" width="27.44140625" style="168" bestFit="1" customWidth="1"/>
    <col min="12810" max="12810" width="21" style="168" bestFit="1" customWidth="1"/>
    <col min="12811" max="12811" width="37.6640625" style="168" bestFit="1" customWidth="1"/>
    <col min="12812" max="12812" width="16.6640625" style="168" customWidth="1"/>
    <col min="12813" max="12813" width="9" style="168" customWidth="1"/>
    <col min="12814" max="12814" width="28.33203125" style="168" customWidth="1"/>
    <col min="12815" max="12815" width="19" style="168" customWidth="1"/>
    <col min="12816" max="12816" width="18.6640625" style="168" customWidth="1"/>
    <col min="12817" max="13056" width="8.88671875" style="168"/>
    <col min="13057" max="13057" width="5.44140625" style="168" customWidth="1"/>
    <col min="13058" max="13058" width="13.6640625" style="168" customWidth="1"/>
    <col min="13059" max="13059" width="62" style="168" bestFit="1" customWidth="1"/>
    <col min="13060" max="13060" width="15.44140625" style="168" bestFit="1" customWidth="1"/>
    <col min="13061" max="13061" width="55" style="168" bestFit="1" customWidth="1"/>
    <col min="13062" max="13062" width="29.44140625" style="168" bestFit="1" customWidth="1"/>
    <col min="13063" max="13063" width="16.6640625" style="168" bestFit="1" customWidth="1"/>
    <col min="13064" max="13064" width="0" style="168" hidden="1" customWidth="1"/>
    <col min="13065" max="13065" width="27.44140625" style="168" bestFit="1" customWidth="1"/>
    <col min="13066" max="13066" width="21" style="168" bestFit="1" customWidth="1"/>
    <col min="13067" max="13067" width="37.6640625" style="168" bestFit="1" customWidth="1"/>
    <col min="13068" max="13068" width="16.6640625" style="168" customWidth="1"/>
    <col min="13069" max="13069" width="9" style="168" customWidth="1"/>
    <col min="13070" max="13070" width="28.33203125" style="168" customWidth="1"/>
    <col min="13071" max="13071" width="19" style="168" customWidth="1"/>
    <col min="13072" max="13072" width="18.6640625" style="168" customWidth="1"/>
    <col min="13073" max="13312" width="8.88671875" style="168"/>
    <col min="13313" max="13313" width="5.44140625" style="168" customWidth="1"/>
    <col min="13314" max="13314" width="13.6640625" style="168" customWidth="1"/>
    <col min="13315" max="13315" width="62" style="168" bestFit="1" customWidth="1"/>
    <col min="13316" max="13316" width="15.44140625" style="168" bestFit="1" customWidth="1"/>
    <col min="13317" max="13317" width="55" style="168" bestFit="1" customWidth="1"/>
    <col min="13318" max="13318" width="29.44140625" style="168" bestFit="1" customWidth="1"/>
    <col min="13319" max="13319" width="16.6640625" style="168" bestFit="1" customWidth="1"/>
    <col min="13320" max="13320" width="0" style="168" hidden="1" customWidth="1"/>
    <col min="13321" max="13321" width="27.44140625" style="168" bestFit="1" customWidth="1"/>
    <col min="13322" max="13322" width="21" style="168" bestFit="1" customWidth="1"/>
    <col min="13323" max="13323" width="37.6640625" style="168" bestFit="1" customWidth="1"/>
    <col min="13324" max="13324" width="16.6640625" style="168" customWidth="1"/>
    <col min="13325" max="13325" width="9" style="168" customWidth="1"/>
    <col min="13326" max="13326" width="28.33203125" style="168" customWidth="1"/>
    <col min="13327" max="13327" width="19" style="168" customWidth="1"/>
    <col min="13328" max="13328" width="18.6640625" style="168" customWidth="1"/>
    <col min="13329" max="13568" width="8.88671875" style="168"/>
    <col min="13569" max="13569" width="5.44140625" style="168" customWidth="1"/>
    <col min="13570" max="13570" width="13.6640625" style="168" customWidth="1"/>
    <col min="13571" max="13571" width="62" style="168" bestFit="1" customWidth="1"/>
    <col min="13572" max="13572" width="15.44140625" style="168" bestFit="1" customWidth="1"/>
    <col min="13573" max="13573" width="55" style="168" bestFit="1" customWidth="1"/>
    <col min="13574" max="13574" width="29.44140625" style="168" bestFit="1" customWidth="1"/>
    <col min="13575" max="13575" width="16.6640625" style="168" bestFit="1" customWidth="1"/>
    <col min="13576" max="13576" width="0" style="168" hidden="1" customWidth="1"/>
    <col min="13577" max="13577" width="27.44140625" style="168" bestFit="1" customWidth="1"/>
    <col min="13578" max="13578" width="21" style="168" bestFit="1" customWidth="1"/>
    <col min="13579" max="13579" width="37.6640625" style="168" bestFit="1" customWidth="1"/>
    <col min="13580" max="13580" width="16.6640625" style="168" customWidth="1"/>
    <col min="13581" max="13581" width="9" style="168" customWidth="1"/>
    <col min="13582" max="13582" width="28.33203125" style="168" customWidth="1"/>
    <col min="13583" max="13583" width="19" style="168" customWidth="1"/>
    <col min="13584" max="13584" width="18.6640625" style="168" customWidth="1"/>
    <col min="13585" max="13824" width="8.88671875" style="168"/>
    <col min="13825" max="13825" width="5.44140625" style="168" customWidth="1"/>
    <col min="13826" max="13826" width="13.6640625" style="168" customWidth="1"/>
    <col min="13827" max="13827" width="62" style="168" bestFit="1" customWidth="1"/>
    <col min="13828" max="13828" width="15.44140625" style="168" bestFit="1" customWidth="1"/>
    <col min="13829" max="13829" width="55" style="168" bestFit="1" customWidth="1"/>
    <col min="13830" max="13830" width="29.44140625" style="168" bestFit="1" customWidth="1"/>
    <col min="13831" max="13831" width="16.6640625" style="168" bestFit="1" customWidth="1"/>
    <col min="13832" max="13832" width="0" style="168" hidden="1" customWidth="1"/>
    <col min="13833" max="13833" width="27.44140625" style="168" bestFit="1" customWidth="1"/>
    <col min="13834" max="13834" width="21" style="168" bestFit="1" customWidth="1"/>
    <col min="13835" max="13835" width="37.6640625" style="168" bestFit="1" customWidth="1"/>
    <col min="13836" max="13836" width="16.6640625" style="168" customWidth="1"/>
    <col min="13837" max="13837" width="9" style="168" customWidth="1"/>
    <col min="13838" max="13838" width="28.33203125" style="168" customWidth="1"/>
    <col min="13839" max="13839" width="19" style="168" customWidth="1"/>
    <col min="13840" max="13840" width="18.6640625" style="168" customWidth="1"/>
    <col min="13841" max="14080" width="8.88671875" style="168"/>
    <col min="14081" max="14081" width="5.44140625" style="168" customWidth="1"/>
    <col min="14082" max="14082" width="13.6640625" style="168" customWidth="1"/>
    <col min="14083" max="14083" width="62" style="168" bestFit="1" customWidth="1"/>
    <col min="14084" max="14084" width="15.44140625" style="168" bestFit="1" customWidth="1"/>
    <col min="14085" max="14085" width="55" style="168" bestFit="1" customWidth="1"/>
    <col min="14086" max="14086" width="29.44140625" style="168" bestFit="1" customWidth="1"/>
    <col min="14087" max="14087" width="16.6640625" style="168" bestFit="1" customWidth="1"/>
    <col min="14088" max="14088" width="0" style="168" hidden="1" customWidth="1"/>
    <col min="14089" max="14089" width="27.44140625" style="168" bestFit="1" customWidth="1"/>
    <col min="14090" max="14090" width="21" style="168" bestFit="1" customWidth="1"/>
    <col min="14091" max="14091" width="37.6640625" style="168" bestFit="1" customWidth="1"/>
    <col min="14092" max="14092" width="16.6640625" style="168" customWidth="1"/>
    <col min="14093" max="14093" width="9" style="168" customWidth="1"/>
    <col min="14094" max="14094" width="28.33203125" style="168" customWidth="1"/>
    <col min="14095" max="14095" width="19" style="168" customWidth="1"/>
    <col min="14096" max="14096" width="18.6640625" style="168" customWidth="1"/>
    <col min="14097" max="14336" width="8.88671875" style="168"/>
    <col min="14337" max="14337" width="5.44140625" style="168" customWidth="1"/>
    <col min="14338" max="14338" width="13.6640625" style="168" customWidth="1"/>
    <col min="14339" max="14339" width="62" style="168" bestFit="1" customWidth="1"/>
    <col min="14340" max="14340" width="15.44140625" style="168" bestFit="1" customWidth="1"/>
    <col min="14341" max="14341" width="55" style="168" bestFit="1" customWidth="1"/>
    <col min="14342" max="14342" width="29.44140625" style="168" bestFit="1" customWidth="1"/>
    <col min="14343" max="14343" width="16.6640625" style="168" bestFit="1" customWidth="1"/>
    <col min="14344" max="14344" width="0" style="168" hidden="1" customWidth="1"/>
    <col min="14345" max="14345" width="27.44140625" style="168" bestFit="1" customWidth="1"/>
    <col min="14346" max="14346" width="21" style="168" bestFit="1" customWidth="1"/>
    <col min="14347" max="14347" width="37.6640625" style="168" bestFit="1" customWidth="1"/>
    <col min="14348" max="14348" width="16.6640625" style="168" customWidth="1"/>
    <col min="14349" max="14349" width="9" style="168" customWidth="1"/>
    <col min="14350" max="14350" width="28.33203125" style="168" customWidth="1"/>
    <col min="14351" max="14351" width="19" style="168" customWidth="1"/>
    <col min="14352" max="14352" width="18.6640625" style="168" customWidth="1"/>
    <col min="14353" max="14592" width="8.88671875" style="168"/>
    <col min="14593" max="14593" width="5.44140625" style="168" customWidth="1"/>
    <col min="14594" max="14594" width="13.6640625" style="168" customWidth="1"/>
    <col min="14595" max="14595" width="62" style="168" bestFit="1" customWidth="1"/>
    <col min="14596" max="14596" width="15.44140625" style="168" bestFit="1" customWidth="1"/>
    <col min="14597" max="14597" width="55" style="168" bestFit="1" customWidth="1"/>
    <col min="14598" max="14598" width="29.44140625" style="168" bestFit="1" customWidth="1"/>
    <col min="14599" max="14599" width="16.6640625" style="168" bestFit="1" customWidth="1"/>
    <col min="14600" max="14600" width="0" style="168" hidden="1" customWidth="1"/>
    <col min="14601" max="14601" width="27.44140625" style="168" bestFit="1" customWidth="1"/>
    <col min="14602" max="14602" width="21" style="168" bestFit="1" customWidth="1"/>
    <col min="14603" max="14603" width="37.6640625" style="168" bestFit="1" customWidth="1"/>
    <col min="14604" max="14604" width="16.6640625" style="168" customWidth="1"/>
    <col min="14605" max="14605" width="9" style="168" customWidth="1"/>
    <col min="14606" max="14606" width="28.33203125" style="168" customWidth="1"/>
    <col min="14607" max="14607" width="19" style="168" customWidth="1"/>
    <col min="14608" max="14608" width="18.6640625" style="168" customWidth="1"/>
    <col min="14609" max="14848" width="8.88671875" style="168"/>
    <col min="14849" max="14849" width="5.44140625" style="168" customWidth="1"/>
    <col min="14850" max="14850" width="13.6640625" style="168" customWidth="1"/>
    <col min="14851" max="14851" width="62" style="168" bestFit="1" customWidth="1"/>
    <col min="14852" max="14852" width="15.44140625" style="168" bestFit="1" customWidth="1"/>
    <col min="14853" max="14853" width="55" style="168" bestFit="1" customWidth="1"/>
    <col min="14854" max="14854" width="29.44140625" style="168" bestFit="1" customWidth="1"/>
    <col min="14855" max="14855" width="16.6640625" style="168" bestFit="1" customWidth="1"/>
    <col min="14856" max="14856" width="0" style="168" hidden="1" customWidth="1"/>
    <col min="14857" max="14857" width="27.44140625" style="168" bestFit="1" customWidth="1"/>
    <col min="14858" max="14858" width="21" style="168" bestFit="1" customWidth="1"/>
    <col min="14859" max="14859" width="37.6640625" style="168" bestFit="1" customWidth="1"/>
    <col min="14860" max="14860" width="16.6640625" style="168" customWidth="1"/>
    <col min="14861" max="14861" width="9" style="168" customWidth="1"/>
    <col min="14862" max="14862" width="28.33203125" style="168" customWidth="1"/>
    <col min="14863" max="14863" width="19" style="168" customWidth="1"/>
    <col min="14864" max="14864" width="18.6640625" style="168" customWidth="1"/>
    <col min="14865" max="15104" width="8.88671875" style="168"/>
    <col min="15105" max="15105" width="5.44140625" style="168" customWidth="1"/>
    <col min="15106" max="15106" width="13.6640625" style="168" customWidth="1"/>
    <col min="15107" max="15107" width="62" style="168" bestFit="1" customWidth="1"/>
    <col min="15108" max="15108" width="15.44140625" style="168" bestFit="1" customWidth="1"/>
    <col min="15109" max="15109" width="55" style="168" bestFit="1" customWidth="1"/>
    <col min="15110" max="15110" width="29.44140625" style="168" bestFit="1" customWidth="1"/>
    <col min="15111" max="15111" width="16.6640625" style="168" bestFit="1" customWidth="1"/>
    <col min="15112" max="15112" width="0" style="168" hidden="1" customWidth="1"/>
    <col min="15113" max="15113" width="27.44140625" style="168" bestFit="1" customWidth="1"/>
    <col min="15114" max="15114" width="21" style="168" bestFit="1" customWidth="1"/>
    <col min="15115" max="15115" width="37.6640625" style="168" bestFit="1" customWidth="1"/>
    <col min="15116" max="15116" width="16.6640625" style="168" customWidth="1"/>
    <col min="15117" max="15117" width="9" style="168" customWidth="1"/>
    <col min="15118" max="15118" width="28.33203125" style="168" customWidth="1"/>
    <col min="15119" max="15119" width="19" style="168" customWidth="1"/>
    <col min="15120" max="15120" width="18.6640625" style="168" customWidth="1"/>
    <col min="15121" max="15360" width="8.88671875" style="168"/>
    <col min="15361" max="15361" width="5.44140625" style="168" customWidth="1"/>
    <col min="15362" max="15362" width="13.6640625" style="168" customWidth="1"/>
    <col min="15363" max="15363" width="62" style="168" bestFit="1" customWidth="1"/>
    <col min="15364" max="15364" width="15.44140625" style="168" bestFit="1" customWidth="1"/>
    <col min="15365" max="15365" width="55" style="168" bestFit="1" customWidth="1"/>
    <col min="15366" max="15366" width="29.44140625" style="168" bestFit="1" customWidth="1"/>
    <col min="15367" max="15367" width="16.6640625" style="168" bestFit="1" customWidth="1"/>
    <col min="15368" max="15368" width="0" style="168" hidden="1" customWidth="1"/>
    <col min="15369" max="15369" width="27.44140625" style="168" bestFit="1" customWidth="1"/>
    <col min="15370" max="15370" width="21" style="168" bestFit="1" customWidth="1"/>
    <col min="15371" max="15371" width="37.6640625" style="168" bestFit="1" customWidth="1"/>
    <col min="15372" max="15372" width="16.6640625" style="168" customWidth="1"/>
    <col min="15373" max="15373" width="9" style="168" customWidth="1"/>
    <col min="15374" max="15374" width="28.33203125" style="168" customWidth="1"/>
    <col min="15375" max="15375" width="19" style="168" customWidth="1"/>
    <col min="15376" max="15376" width="18.6640625" style="168" customWidth="1"/>
    <col min="15377" max="15616" width="8.88671875" style="168"/>
    <col min="15617" max="15617" width="5.44140625" style="168" customWidth="1"/>
    <col min="15618" max="15618" width="13.6640625" style="168" customWidth="1"/>
    <col min="15619" max="15619" width="62" style="168" bestFit="1" customWidth="1"/>
    <col min="15620" max="15620" width="15.44140625" style="168" bestFit="1" customWidth="1"/>
    <col min="15621" max="15621" width="55" style="168" bestFit="1" customWidth="1"/>
    <col min="15622" max="15622" width="29.44140625" style="168" bestFit="1" customWidth="1"/>
    <col min="15623" max="15623" width="16.6640625" style="168" bestFit="1" customWidth="1"/>
    <col min="15624" max="15624" width="0" style="168" hidden="1" customWidth="1"/>
    <col min="15625" max="15625" width="27.44140625" style="168" bestFit="1" customWidth="1"/>
    <col min="15626" max="15626" width="21" style="168" bestFit="1" customWidth="1"/>
    <col min="15627" max="15627" width="37.6640625" style="168" bestFit="1" customWidth="1"/>
    <col min="15628" max="15628" width="16.6640625" style="168" customWidth="1"/>
    <col min="15629" max="15629" width="9" style="168" customWidth="1"/>
    <col min="15630" max="15630" width="28.33203125" style="168" customWidth="1"/>
    <col min="15631" max="15631" width="19" style="168" customWidth="1"/>
    <col min="15632" max="15632" width="18.6640625" style="168" customWidth="1"/>
    <col min="15633" max="15872" width="8.88671875" style="168"/>
    <col min="15873" max="15873" width="5.44140625" style="168" customWidth="1"/>
    <col min="15874" max="15874" width="13.6640625" style="168" customWidth="1"/>
    <col min="15875" max="15875" width="62" style="168" bestFit="1" customWidth="1"/>
    <col min="15876" max="15876" width="15.44140625" style="168" bestFit="1" customWidth="1"/>
    <col min="15877" max="15877" width="55" style="168" bestFit="1" customWidth="1"/>
    <col min="15878" max="15878" width="29.44140625" style="168" bestFit="1" customWidth="1"/>
    <col min="15879" max="15879" width="16.6640625" style="168" bestFit="1" customWidth="1"/>
    <col min="15880" max="15880" width="0" style="168" hidden="1" customWidth="1"/>
    <col min="15881" max="15881" width="27.44140625" style="168" bestFit="1" customWidth="1"/>
    <col min="15882" max="15882" width="21" style="168" bestFit="1" customWidth="1"/>
    <col min="15883" max="15883" width="37.6640625" style="168" bestFit="1" customWidth="1"/>
    <col min="15884" max="15884" width="16.6640625" style="168" customWidth="1"/>
    <col min="15885" max="15885" width="9" style="168" customWidth="1"/>
    <col min="15886" max="15886" width="28.33203125" style="168" customWidth="1"/>
    <col min="15887" max="15887" width="19" style="168" customWidth="1"/>
    <col min="15888" max="15888" width="18.6640625" style="168" customWidth="1"/>
    <col min="15889" max="16128" width="8.88671875" style="168"/>
    <col min="16129" max="16129" width="5.44140625" style="168" customWidth="1"/>
    <col min="16130" max="16130" width="13.6640625" style="168" customWidth="1"/>
    <col min="16131" max="16131" width="62" style="168" bestFit="1" customWidth="1"/>
    <col min="16132" max="16132" width="15.44140625" style="168" bestFit="1" customWidth="1"/>
    <col min="16133" max="16133" width="55" style="168" bestFit="1" customWidth="1"/>
    <col min="16134" max="16134" width="29.44140625" style="168" bestFit="1" customWidth="1"/>
    <col min="16135" max="16135" width="16.6640625" style="168" bestFit="1" customWidth="1"/>
    <col min="16136" max="16136" width="0" style="168" hidden="1" customWidth="1"/>
    <col min="16137" max="16137" width="27.44140625" style="168" bestFit="1" customWidth="1"/>
    <col min="16138" max="16138" width="21" style="168" bestFit="1" customWidth="1"/>
    <col min="16139" max="16139" width="37.6640625" style="168" bestFit="1" customWidth="1"/>
    <col min="16140" max="16140" width="16.6640625" style="168" customWidth="1"/>
    <col min="16141" max="16141" width="9" style="168" customWidth="1"/>
    <col min="16142" max="16142" width="28.33203125" style="168" customWidth="1"/>
    <col min="16143" max="16143" width="19" style="168" customWidth="1"/>
    <col min="16144" max="16144" width="18.6640625" style="168" customWidth="1"/>
    <col min="16145" max="16384" width="8.88671875" style="168"/>
  </cols>
  <sheetData>
    <row r="1" spans="1:11" ht="45.75" customHeight="1" x14ac:dyDescent="0.3">
      <c r="A1" s="578" t="s">
        <v>710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3" hidden="1" customHeight="1" x14ac:dyDescent="0.3"/>
    <row r="3" spans="1:11" ht="54" customHeight="1" thickBot="1" x14ac:dyDescent="0.35">
      <c r="B3" s="171"/>
      <c r="C3" s="173"/>
      <c r="D3" s="173"/>
      <c r="E3" s="215" t="s">
        <v>478</v>
      </c>
      <c r="F3" s="172"/>
      <c r="G3" s="168"/>
    </row>
    <row r="4" spans="1:11" ht="54" customHeight="1" x14ac:dyDescent="0.3">
      <c r="A4" s="549" t="s">
        <v>0</v>
      </c>
      <c r="B4" s="549" t="s">
        <v>1</v>
      </c>
      <c r="C4" s="551" t="s">
        <v>82</v>
      </c>
      <c r="D4" s="553" t="s">
        <v>438</v>
      </c>
      <c r="E4" s="553" t="s">
        <v>439</v>
      </c>
      <c r="F4" s="549" t="s">
        <v>479</v>
      </c>
      <c r="G4" s="542" t="s">
        <v>2</v>
      </c>
      <c r="H4" s="175"/>
      <c r="I4" s="542" t="s">
        <v>440</v>
      </c>
      <c r="J4" s="542" t="s">
        <v>441</v>
      </c>
      <c r="K4" s="542" t="s">
        <v>442</v>
      </c>
    </row>
    <row r="5" spans="1:11" ht="54" customHeight="1" thickBot="1" x14ac:dyDescent="0.35">
      <c r="A5" s="560"/>
      <c r="B5" s="550"/>
      <c r="C5" s="552"/>
      <c r="D5" s="554"/>
      <c r="E5" s="554"/>
      <c r="F5" s="550"/>
      <c r="G5" s="543"/>
      <c r="I5" s="543"/>
      <c r="J5" s="543"/>
      <c r="K5" s="543"/>
    </row>
    <row r="6" spans="1:11" ht="54" customHeight="1" x14ac:dyDescent="0.3">
      <c r="A6" s="206">
        <v>1</v>
      </c>
      <c r="B6" s="565" t="s">
        <v>20</v>
      </c>
      <c r="C6" s="220" t="s">
        <v>779</v>
      </c>
      <c r="D6" s="220">
        <v>30</v>
      </c>
      <c r="E6" s="220" t="s">
        <v>734</v>
      </c>
      <c r="F6" s="435">
        <v>170</v>
      </c>
      <c r="G6" s="220" t="s">
        <v>780</v>
      </c>
      <c r="H6" s="220" t="s">
        <v>467</v>
      </c>
      <c r="I6" s="220" t="s">
        <v>481</v>
      </c>
      <c r="J6" s="220" t="s">
        <v>447</v>
      </c>
      <c r="K6" s="183" t="s">
        <v>781</v>
      </c>
    </row>
    <row r="7" spans="1:11" ht="54" customHeight="1" x14ac:dyDescent="0.3">
      <c r="A7" s="206">
        <v>2</v>
      </c>
      <c r="B7" s="566"/>
      <c r="C7" s="220" t="s">
        <v>782</v>
      </c>
      <c r="D7" s="220">
        <v>20</v>
      </c>
      <c r="E7" s="220" t="s">
        <v>745</v>
      </c>
      <c r="F7" s="435">
        <v>10.199999999999999</v>
      </c>
      <c r="G7" s="220" t="s">
        <v>780</v>
      </c>
      <c r="H7" s="220" t="s">
        <v>467</v>
      </c>
      <c r="I7" s="220" t="s">
        <v>481</v>
      </c>
      <c r="J7" s="220" t="s">
        <v>447</v>
      </c>
      <c r="K7" s="183" t="s">
        <v>781</v>
      </c>
    </row>
    <row r="8" spans="1:11" ht="54" customHeight="1" x14ac:dyDescent="0.3">
      <c r="A8" s="206">
        <v>3</v>
      </c>
      <c r="B8" s="566"/>
      <c r="C8" s="220" t="s">
        <v>783</v>
      </c>
      <c r="D8" s="220">
        <v>15</v>
      </c>
      <c r="E8" s="220" t="s">
        <v>755</v>
      </c>
      <c r="F8" s="435">
        <v>126</v>
      </c>
      <c r="G8" s="220" t="s">
        <v>780</v>
      </c>
      <c r="H8" s="220" t="s">
        <v>467</v>
      </c>
      <c r="I8" s="220" t="s">
        <v>481</v>
      </c>
      <c r="J8" s="220" t="s">
        <v>447</v>
      </c>
      <c r="K8" s="183" t="s">
        <v>781</v>
      </c>
    </row>
    <row r="9" spans="1:11" ht="54" customHeight="1" x14ac:dyDescent="0.3">
      <c r="A9" s="206">
        <v>4</v>
      </c>
      <c r="B9" s="566"/>
      <c r="C9" s="220" t="s">
        <v>784</v>
      </c>
      <c r="D9" s="220">
        <v>15</v>
      </c>
      <c r="E9" s="220" t="s">
        <v>775</v>
      </c>
      <c r="F9" s="435">
        <v>75</v>
      </c>
      <c r="G9" s="220" t="s">
        <v>780</v>
      </c>
      <c r="H9" s="220" t="s">
        <v>467</v>
      </c>
      <c r="I9" s="220" t="s">
        <v>481</v>
      </c>
      <c r="J9" s="220" t="s">
        <v>447</v>
      </c>
      <c r="K9" s="183" t="s">
        <v>781</v>
      </c>
    </row>
    <row r="10" spans="1:11" ht="54" customHeight="1" x14ac:dyDescent="0.3">
      <c r="A10" s="206">
        <v>5</v>
      </c>
      <c r="B10" s="566"/>
      <c r="C10" s="220" t="s">
        <v>785</v>
      </c>
      <c r="D10" s="220">
        <v>10</v>
      </c>
      <c r="E10" s="220" t="s">
        <v>743</v>
      </c>
      <c r="F10" s="435">
        <v>40</v>
      </c>
      <c r="G10" s="220" t="s">
        <v>780</v>
      </c>
      <c r="H10" s="220" t="s">
        <v>467</v>
      </c>
      <c r="I10" s="220" t="s">
        <v>481</v>
      </c>
      <c r="J10" s="220" t="s">
        <v>447</v>
      </c>
      <c r="K10" s="183" t="s">
        <v>781</v>
      </c>
    </row>
    <row r="11" spans="1:11" ht="54" customHeight="1" x14ac:dyDescent="0.3">
      <c r="A11" s="206">
        <v>6</v>
      </c>
      <c r="B11" s="566"/>
      <c r="C11" s="220" t="s">
        <v>786</v>
      </c>
      <c r="D11" s="220">
        <v>25</v>
      </c>
      <c r="E11" s="220" t="s">
        <v>787</v>
      </c>
      <c r="F11" s="435">
        <v>83</v>
      </c>
      <c r="G11" s="220" t="s">
        <v>780</v>
      </c>
      <c r="H11" s="220" t="s">
        <v>467</v>
      </c>
      <c r="I11" s="220" t="s">
        <v>481</v>
      </c>
      <c r="J11" s="220" t="s">
        <v>447</v>
      </c>
      <c r="K11" s="183" t="s">
        <v>781</v>
      </c>
    </row>
    <row r="12" spans="1:11" ht="54" customHeight="1" x14ac:dyDescent="0.3">
      <c r="A12" s="206">
        <v>7</v>
      </c>
      <c r="B12" s="566"/>
      <c r="C12" s="220" t="s">
        <v>788</v>
      </c>
      <c r="D12" s="220">
        <v>30</v>
      </c>
      <c r="E12" s="220" t="s">
        <v>747</v>
      </c>
      <c r="F12" s="435">
        <v>185</v>
      </c>
      <c r="G12" s="220" t="s">
        <v>780</v>
      </c>
      <c r="H12" s="220" t="s">
        <v>467</v>
      </c>
      <c r="I12" s="220" t="s">
        <v>481</v>
      </c>
      <c r="J12" s="220" t="s">
        <v>447</v>
      </c>
      <c r="K12" s="183" t="s">
        <v>781</v>
      </c>
    </row>
    <row r="13" spans="1:11" ht="54" customHeight="1" x14ac:dyDescent="0.3">
      <c r="A13" s="206">
        <v>8</v>
      </c>
      <c r="B13" s="566"/>
      <c r="C13" s="220" t="s">
        <v>789</v>
      </c>
      <c r="D13" s="220">
        <v>30</v>
      </c>
      <c r="E13" s="220" t="s">
        <v>751</v>
      </c>
      <c r="F13" s="435">
        <v>100</v>
      </c>
      <c r="G13" s="220" t="s">
        <v>780</v>
      </c>
      <c r="H13" s="220" t="s">
        <v>467</v>
      </c>
      <c r="I13" s="220" t="s">
        <v>481</v>
      </c>
      <c r="J13" s="220" t="s">
        <v>447</v>
      </c>
      <c r="K13" s="183" t="s">
        <v>781</v>
      </c>
    </row>
    <row r="14" spans="1:11" ht="54" customHeight="1" x14ac:dyDescent="0.3">
      <c r="A14" s="206">
        <v>9</v>
      </c>
      <c r="B14" s="566"/>
      <c r="C14" s="220" t="s">
        <v>790</v>
      </c>
      <c r="D14" s="220">
        <v>20</v>
      </c>
      <c r="E14" s="220" t="s">
        <v>753</v>
      </c>
      <c r="F14" s="435">
        <v>50</v>
      </c>
      <c r="G14" s="220" t="s">
        <v>780</v>
      </c>
      <c r="H14" s="220" t="s">
        <v>467</v>
      </c>
      <c r="I14" s="220" t="s">
        <v>481</v>
      </c>
      <c r="J14" s="220" t="s">
        <v>447</v>
      </c>
      <c r="K14" s="183" t="s">
        <v>781</v>
      </c>
    </row>
    <row r="15" spans="1:11" ht="54" customHeight="1" x14ac:dyDescent="0.3">
      <c r="A15" s="206">
        <v>10</v>
      </c>
      <c r="B15" s="566"/>
      <c r="C15" s="220" t="s">
        <v>791</v>
      </c>
      <c r="D15" s="220">
        <v>40</v>
      </c>
      <c r="E15" s="220" t="s">
        <v>792</v>
      </c>
      <c r="F15" s="435">
        <v>22</v>
      </c>
      <c r="G15" s="220" t="s">
        <v>780</v>
      </c>
      <c r="H15" s="220" t="s">
        <v>467</v>
      </c>
      <c r="I15" s="220" t="s">
        <v>481</v>
      </c>
      <c r="J15" s="220" t="s">
        <v>447</v>
      </c>
      <c r="K15" s="183" t="s">
        <v>781</v>
      </c>
    </row>
    <row r="16" spans="1:11" ht="54" customHeight="1" x14ac:dyDescent="0.3">
      <c r="A16" s="206">
        <v>11</v>
      </c>
      <c r="B16" s="566"/>
      <c r="C16" s="220" t="s">
        <v>793</v>
      </c>
      <c r="D16" s="220">
        <v>22</v>
      </c>
      <c r="E16" s="220" t="s">
        <v>737</v>
      </c>
      <c r="F16" s="435">
        <v>44</v>
      </c>
      <c r="G16" s="220" t="s">
        <v>780</v>
      </c>
      <c r="H16" s="220" t="s">
        <v>467</v>
      </c>
      <c r="I16" s="220" t="s">
        <v>481</v>
      </c>
      <c r="J16" s="220" t="s">
        <v>447</v>
      </c>
      <c r="K16" s="183" t="s">
        <v>781</v>
      </c>
    </row>
    <row r="17" spans="1:11" ht="54" customHeight="1" thickBot="1" x14ac:dyDescent="0.35">
      <c r="A17" s="206">
        <v>12</v>
      </c>
      <c r="B17" s="566"/>
      <c r="C17" s="220" t="s">
        <v>794</v>
      </c>
      <c r="D17" s="220">
        <v>15</v>
      </c>
      <c r="E17" s="220" t="s">
        <v>795</v>
      </c>
      <c r="F17" s="435">
        <v>55</v>
      </c>
      <c r="G17" s="220" t="s">
        <v>780</v>
      </c>
      <c r="H17" s="220" t="s">
        <v>467</v>
      </c>
      <c r="I17" s="220" t="s">
        <v>481</v>
      </c>
      <c r="J17" s="220" t="s">
        <v>447</v>
      </c>
      <c r="K17" s="183" t="s">
        <v>781</v>
      </c>
    </row>
    <row r="18" spans="1:11" ht="54" customHeight="1" thickBot="1" x14ac:dyDescent="0.35">
      <c r="A18" s="557" t="s">
        <v>796</v>
      </c>
      <c r="B18" s="558"/>
      <c r="C18" s="559"/>
      <c r="D18" s="222"/>
      <c r="E18" s="223"/>
      <c r="F18" s="224">
        <f>SUM(F6:F17)</f>
        <v>960.2</v>
      </c>
      <c r="G18" s="200"/>
      <c r="I18" s="200"/>
      <c r="J18" s="225"/>
      <c r="K18" s="200"/>
    </row>
    <row r="19" spans="1:11" ht="54" customHeight="1" x14ac:dyDescent="0.3"/>
    <row r="20" spans="1:11" ht="54" customHeight="1" thickBot="1" x14ac:dyDescent="0.9">
      <c r="B20" s="171"/>
      <c r="C20" s="173"/>
      <c r="D20" s="173"/>
      <c r="E20" s="174" t="s">
        <v>465</v>
      </c>
      <c r="F20" s="172"/>
      <c r="G20" s="168"/>
    </row>
    <row r="21" spans="1:11" ht="54" customHeight="1" x14ac:dyDescent="0.3">
      <c r="A21" s="549" t="s">
        <v>0</v>
      </c>
      <c r="B21" s="549" t="s">
        <v>1</v>
      </c>
      <c r="C21" s="551" t="s">
        <v>82</v>
      </c>
      <c r="D21" s="553" t="s">
        <v>438</v>
      </c>
      <c r="E21" s="553" t="s">
        <v>439</v>
      </c>
      <c r="F21" s="572" t="s">
        <v>74</v>
      </c>
      <c r="G21" s="542" t="s">
        <v>2</v>
      </c>
      <c r="H21" s="175"/>
      <c r="I21" s="542" t="s">
        <v>440</v>
      </c>
      <c r="J21" s="542" t="s">
        <v>441</v>
      </c>
      <c r="K21" s="542" t="s">
        <v>442</v>
      </c>
    </row>
    <row r="22" spans="1:11" ht="54" customHeight="1" thickBot="1" x14ac:dyDescent="0.35">
      <c r="A22" s="560"/>
      <c r="B22" s="560"/>
      <c r="C22" s="561"/>
      <c r="D22" s="560"/>
      <c r="E22" s="560"/>
      <c r="F22" s="573"/>
      <c r="G22" s="555"/>
      <c r="I22" s="555"/>
      <c r="J22" s="555"/>
      <c r="K22" s="555"/>
    </row>
    <row r="23" spans="1:11" ht="54" customHeight="1" thickBot="1" x14ac:dyDescent="0.35">
      <c r="A23" s="346">
        <v>1</v>
      </c>
      <c r="B23" s="556" t="s">
        <v>20</v>
      </c>
      <c r="C23" s="183" t="s">
        <v>733</v>
      </c>
      <c r="D23" s="183">
        <v>30</v>
      </c>
      <c r="E23" s="183" t="s">
        <v>734</v>
      </c>
      <c r="F23" s="183">
        <v>4.32</v>
      </c>
      <c r="G23" s="183" t="s">
        <v>735</v>
      </c>
      <c r="H23" s="183"/>
      <c r="I23" s="183">
        <v>12</v>
      </c>
      <c r="J23" s="183" t="s">
        <v>35</v>
      </c>
      <c r="K23" s="183"/>
    </row>
    <row r="24" spans="1:11" ht="54" customHeight="1" thickBot="1" x14ac:dyDescent="0.35">
      <c r="A24" s="346">
        <v>2</v>
      </c>
      <c r="B24" s="556"/>
      <c r="C24" s="183" t="s">
        <v>736</v>
      </c>
      <c r="D24" s="183">
        <v>20</v>
      </c>
      <c r="E24" s="183" t="s">
        <v>737</v>
      </c>
      <c r="F24" s="183">
        <v>3.54</v>
      </c>
      <c r="G24" s="183" t="s">
        <v>735</v>
      </c>
      <c r="H24" s="183"/>
      <c r="I24" s="183">
        <v>12</v>
      </c>
      <c r="J24" s="183" t="s">
        <v>35</v>
      </c>
      <c r="K24" s="183"/>
    </row>
    <row r="25" spans="1:11" ht="54" customHeight="1" thickBot="1" x14ac:dyDescent="0.35">
      <c r="A25" s="346">
        <v>3</v>
      </c>
      <c r="B25" s="556"/>
      <c r="C25" s="183" t="s">
        <v>738</v>
      </c>
      <c r="D25" s="183">
        <v>15</v>
      </c>
      <c r="E25" s="183" t="s">
        <v>739</v>
      </c>
      <c r="F25" s="183">
        <v>1.7</v>
      </c>
      <c r="G25" s="183" t="s">
        <v>735</v>
      </c>
      <c r="H25" s="183"/>
      <c r="I25" s="183">
        <v>12</v>
      </c>
      <c r="J25" s="183" t="s">
        <v>35</v>
      </c>
      <c r="K25" s="183"/>
    </row>
    <row r="26" spans="1:11" ht="54" customHeight="1" thickBot="1" x14ac:dyDescent="0.35">
      <c r="A26" s="346">
        <v>4</v>
      </c>
      <c r="B26" s="556"/>
      <c r="C26" s="183" t="s">
        <v>740</v>
      </c>
      <c r="D26" s="183">
        <v>15</v>
      </c>
      <c r="E26" s="183" t="s">
        <v>741</v>
      </c>
      <c r="F26" s="183">
        <v>4.72</v>
      </c>
      <c r="G26" s="183" t="s">
        <v>735</v>
      </c>
      <c r="H26" s="183"/>
      <c r="I26" s="183">
        <v>12</v>
      </c>
      <c r="J26" s="183" t="s">
        <v>35</v>
      </c>
      <c r="K26" s="183"/>
    </row>
    <row r="27" spans="1:11" ht="54" customHeight="1" thickBot="1" x14ac:dyDescent="0.35">
      <c r="A27" s="346">
        <v>5</v>
      </c>
      <c r="B27" s="556"/>
      <c r="C27" s="183" t="s">
        <v>742</v>
      </c>
      <c r="D27" s="183">
        <v>10</v>
      </c>
      <c r="E27" s="183" t="s">
        <v>743</v>
      </c>
      <c r="F27" s="183">
        <v>1.25</v>
      </c>
      <c r="G27" s="183" t="s">
        <v>735</v>
      </c>
      <c r="H27" s="183"/>
      <c r="I27" s="183">
        <v>12</v>
      </c>
      <c r="J27" s="183" t="s">
        <v>35</v>
      </c>
      <c r="K27" s="183"/>
    </row>
    <row r="28" spans="1:11" ht="54" customHeight="1" thickBot="1" x14ac:dyDescent="0.35">
      <c r="A28" s="346">
        <v>6</v>
      </c>
      <c r="B28" s="556"/>
      <c r="C28" s="183" t="s">
        <v>744</v>
      </c>
      <c r="D28" s="183">
        <v>25</v>
      </c>
      <c r="E28" s="183" t="s">
        <v>745</v>
      </c>
      <c r="F28" s="183">
        <v>9.14</v>
      </c>
      <c r="G28" s="183" t="s">
        <v>735</v>
      </c>
      <c r="H28" s="183"/>
      <c r="I28" s="183">
        <v>12</v>
      </c>
      <c r="J28" s="183" t="s">
        <v>35</v>
      </c>
      <c r="K28" s="183"/>
    </row>
    <row r="29" spans="1:11" ht="54" customHeight="1" thickBot="1" x14ac:dyDescent="0.35">
      <c r="A29" s="346">
        <v>7</v>
      </c>
      <c r="B29" s="556"/>
      <c r="C29" s="183" t="s">
        <v>746</v>
      </c>
      <c r="D29" s="183">
        <v>30</v>
      </c>
      <c r="E29" s="183" t="s">
        <v>747</v>
      </c>
      <c r="F29" s="183">
        <v>6.35</v>
      </c>
      <c r="G29" s="183" t="s">
        <v>735</v>
      </c>
      <c r="H29" s="183"/>
      <c r="I29" s="183">
        <v>12</v>
      </c>
      <c r="J29" s="183" t="s">
        <v>35</v>
      </c>
      <c r="K29" s="183"/>
    </row>
    <row r="30" spans="1:11" ht="54" customHeight="1" thickBot="1" x14ac:dyDescent="0.35">
      <c r="A30" s="346">
        <v>8</v>
      </c>
      <c r="B30" s="556"/>
      <c r="C30" s="183" t="s">
        <v>748</v>
      </c>
      <c r="D30" s="183">
        <v>30</v>
      </c>
      <c r="E30" s="183" t="s">
        <v>749</v>
      </c>
      <c r="F30" s="183">
        <v>3.05</v>
      </c>
      <c r="G30" s="183" t="s">
        <v>735</v>
      </c>
      <c r="H30" s="183"/>
      <c r="I30" s="183">
        <v>12</v>
      </c>
      <c r="J30" s="183" t="s">
        <v>35</v>
      </c>
      <c r="K30" s="183"/>
    </row>
    <row r="31" spans="1:11" ht="54" customHeight="1" thickBot="1" x14ac:dyDescent="0.35">
      <c r="A31" s="346">
        <v>9</v>
      </c>
      <c r="B31" s="556"/>
      <c r="C31" s="183" t="s">
        <v>750</v>
      </c>
      <c r="D31" s="183">
        <v>20</v>
      </c>
      <c r="E31" s="183" t="s">
        <v>751</v>
      </c>
      <c r="F31" s="183">
        <v>3.83</v>
      </c>
      <c r="G31" s="183" t="s">
        <v>735</v>
      </c>
      <c r="H31" s="183"/>
      <c r="I31" s="183">
        <v>12</v>
      </c>
      <c r="J31" s="183" t="s">
        <v>35</v>
      </c>
      <c r="K31" s="183"/>
    </row>
    <row r="32" spans="1:11" ht="54" customHeight="1" thickBot="1" x14ac:dyDescent="0.35">
      <c r="A32" s="346">
        <v>10</v>
      </c>
      <c r="B32" s="556"/>
      <c r="C32" s="183" t="s">
        <v>752</v>
      </c>
      <c r="D32" s="183">
        <v>40</v>
      </c>
      <c r="E32" s="183" t="s">
        <v>753</v>
      </c>
      <c r="F32" s="183">
        <v>1.81</v>
      </c>
      <c r="G32" s="183" t="s">
        <v>735</v>
      </c>
      <c r="H32" s="183"/>
      <c r="I32" s="183">
        <v>12</v>
      </c>
      <c r="J32" s="183" t="s">
        <v>35</v>
      </c>
      <c r="K32" s="183"/>
    </row>
    <row r="33" spans="1:11" ht="54" customHeight="1" thickBot="1" x14ac:dyDescent="0.35">
      <c r="A33" s="346">
        <v>11</v>
      </c>
      <c r="B33" s="556"/>
      <c r="C33" s="183" t="s">
        <v>754</v>
      </c>
      <c r="D33" s="183">
        <v>22</v>
      </c>
      <c r="E33" s="183" t="s">
        <v>755</v>
      </c>
      <c r="F33" s="183">
        <v>1.82</v>
      </c>
      <c r="G33" s="183" t="s">
        <v>735</v>
      </c>
      <c r="H33" s="183"/>
      <c r="I33" s="183">
        <v>12</v>
      </c>
      <c r="J33" s="183" t="s">
        <v>35</v>
      </c>
      <c r="K33" s="183"/>
    </row>
    <row r="34" spans="1:11" ht="54" customHeight="1" thickBot="1" x14ac:dyDescent="0.35">
      <c r="A34" s="346">
        <v>12</v>
      </c>
      <c r="B34" s="556"/>
      <c r="C34" s="183" t="s">
        <v>756</v>
      </c>
      <c r="D34" s="183">
        <v>15</v>
      </c>
      <c r="E34" s="183" t="s">
        <v>757</v>
      </c>
      <c r="F34" s="183">
        <v>1.82</v>
      </c>
      <c r="G34" s="183" t="s">
        <v>735</v>
      </c>
      <c r="H34" s="183"/>
      <c r="I34" s="183">
        <v>12</v>
      </c>
      <c r="J34" s="183" t="s">
        <v>35</v>
      </c>
      <c r="K34" s="183"/>
    </row>
    <row r="35" spans="1:11" ht="54" customHeight="1" thickBot="1" x14ac:dyDescent="0.35">
      <c r="A35" s="346">
        <v>13</v>
      </c>
      <c r="B35" s="556"/>
      <c r="C35" s="183" t="s">
        <v>758</v>
      </c>
      <c r="D35" s="183">
        <v>30</v>
      </c>
      <c r="E35" s="183" t="s">
        <v>759</v>
      </c>
      <c r="F35" s="183">
        <v>1.95</v>
      </c>
      <c r="G35" s="183" t="s">
        <v>735</v>
      </c>
      <c r="H35" s="183"/>
      <c r="I35" s="183">
        <v>12</v>
      </c>
      <c r="J35" s="183" t="s">
        <v>35</v>
      </c>
      <c r="K35" s="183"/>
    </row>
    <row r="36" spans="1:11" ht="54" customHeight="1" thickBot="1" x14ac:dyDescent="0.35">
      <c r="A36" s="346">
        <v>14</v>
      </c>
      <c r="B36" s="556"/>
      <c r="C36" s="183" t="s">
        <v>760</v>
      </c>
      <c r="D36" s="183">
        <v>20</v>
      </c>
      <c r="E36" s="183" t="s">
        <v>761</v>
      </c>
      <c r="F36" s="183">
        <v>2.4500000000000002</v>
      </c>
      <c r="G36" s="183" t="s">
        <v>735</v>
      </c>
      <c r="H36" s="183"/>
      <c r="I36" s="183">
        <v>12</v>
      </c>
      <c r="J36" s="183" t="s">
        <v>35</v>
      </c>
      <c r="K36" s="183"/>
    </row>
    <row r="37" spans="1:11" ht="54" customHeight="1" thickBot="1" x14ac:dyDescent="0.35">
      <c r="A37" s="346">
        <v>15</v>
      </c>
      <c r="B37" s="556"/>
      <c r="C37" s="183" t="s">
        <v>762</v>
      </c>
      <c r="D37" s="183">
        <v>15</v>
      </c>
      <c r="E37" s="183" t="s">
        <v>763</v>
      </c>
      <c r="F37" s="183">
        <v>5.17</v>
      </c>
      <c r="G37" s="183" t="s">
        <v>735</v>
      </c>
      <c r="H37" s="183" t="s">
        <v>467</v>
      </c>
      <c r="I37" s="183">
        <v>12</v>
      </c>
      <c r="J37" s="183" t="s">
        <v>35</v>
      </c>
      <c r="K37" s="183"/>
    </row>
    <row r="38" spans="1:11" ht="54" customHeight="1" thickBot="1" x14ac:dyDescent="0.35">
      <c r="A38" s="346">
        <v>16</v>
      </c>
      <c r="B38" s="556"/>
      <c r="C38" s="183" t="s">
        <v>764</v>
      </c>
      <c r="D38" s="183">
        <v>15</v>
      </c>
      <c r="E38" s="183" t="s">
        <v>765</v>
      </c>
      <c r="F38" s="183">
        <v>1.5</v>
      </c>
      <c r="G38" s="183" t="s">
        <v>735</v>
      </c>
      <c r="H38" s="183" t="s">
        <v>467</v>
      </c>
      <c r="I38" s="183">
        <v>12</v>
      </c>
      <c r="J38" s="183" t="s">
        <v>35</v>
      </c>
      <c r="K38" s="183"/>
    </row>
    <row r="39" spans="1:11" ht="54" customHeight="1" thickBot="1" x14ac:dyDescent="0.35">
      <c r="A39" s="346">
        <v>17</v>
      </c>
      <c r="B39" s="556"/>
      <c r="C39" s="183" t="s">
        <v>766</v>
      </c>
      <c r="D39" s="183">
        <v>10</v>
      </c>
      <c r="E39" s="183" t="s">
        <v>767</v>
      </c>
      <c r="F39" s="183">
        <v>4.47</v>
      </c>
      <c r="G39" s="183" t="s">
        <v>735</v>
      </c>
      <c r="H39" s="183"/>
      <c r="I39" s="183">
        <v>12</v>
      </c>
      <c r="J39" s="183" t="s">
        <v>35</v>
      </c>
      <c r="K39" s="183"/>
    </row>
    <row r="40" spans="1:11" ht="54" customHeight="1" thickBot="1" x14ac:dyDescent="0.35">
      <c r="A40" s="346">
        <v>18</v>
      </c>
      <c r="B40" s="556"/>
      <c r="C40" s="183" t="s">
        <v>768</v>
      </c>
      <c r="D40" s="183">
        <v>25</v>
      </c>
      <c r="E40" s="183" t="s">
        <v>769</v>
      </c>
      <c r="F40" s="183">
        <v>1.96</v>
      </c>
      <c r="G40" s="183" t="s">
        <v>735</v>
      </c>
      <c r="H40" s="183"/>
      <c r="I40" s="183">
        <v>12</v>
      </c>
      <c r="J40" s="183" t="s">
        <v>35</v>
      </c>
      <c r="K40" s="183"/>
    </row>
    <row r="41" spans="1:11" ht="54" customHeight="1" thickBot="1" x14ac:dyDescent="0.35">
      <c r="A41" s="346">
        <v>19</v>
      </c>
      <c r="B41" s="556"/>
      <c r="C41" s="183" t="s">
        <v>770</v>
      </c>
      <c r="D41" s="183">
        <v>30</v>
      </c>
      <c r="E41" s="183" t="s">
        <v>771</v>
      </c>
      <c r="F41" s="183">
        <v>4.93</v>
      </c>
      <c r="G41" s="183" t="s">
        <v>735</v>
      </c>
      <c r="H41" s="183"/>
      <c r="I41" s="183">
        <v>12</v>
      </c>
      <c r="J41" s="183" t="s">
        <v>35</v>
      </c>
      <c r="K41" s="183"/>
    </row>
    <row r="42" spans="1:11" ht="54" customHeight="1" thickBot="1" x14ac:dyDescent="0.35">
      <c r="A42" s="346">
        <v>20</v>
      </c>
      <c r="B42" s="556"/>
      <c r="C42" s="183" t="s">
        <v>772</v>
      </c>
      <c r="D42" s="183">
        <v>30</v>
      </c>
      <c r="E42" s="183" t="s">
        <v>773</v>
      </c>
      <c r="F42" s="183">
        <v>3.45</v>
      </c>
      <c r="G42" s="183" t="s">
        <v>735</v>
      </c>
      <c r="H42" s="183" t="s">
        <v>467</v>
      </c>
      <c r="I42" s="183">
        <v>12</v>
      </c>
      <c r="J42" s="183" t="s">
        <v>35</v>
      </c>
      <c r="K42" s="183"/>
    </row>
    <row r="43" spans="1:11" ht="54" customHeight="1" thickBot="1" x14ac:dyDescent="0.35">
      <c r="A43" s="346">
        <v>21</v>
      </c>
      <c r="B43" s="556"/>
      <c r="C43" s="183" t="s">
        <v>774</v>
      </c>
      <c r="D43" s="183">
        <v>20</v>
      </c>
      <c r="E43" s="183" t="s">
        <v>775</v>
      </c>
      <c r="F43" s="183">
        <v>0.93</v>
      </c>
      <c r="G43" s="183" t="s">
        <v>735</v>
      </c>
      <c r="H43" s="183" t="s">
        <v>467</v>
      </c>
      <c r="I43" s="183">
        <v>12</v>
      </c>
      <c r="J43" s="183" t="s">
        <v>35</v>
      </c>
      <c r="K43" s="183"/>
    </row>
    <row r="44" spans="1:11" ht="54" customHeight="1" thickBot="1" x14ac:dyDescent="0.35">
      <c r="A44" s="346">
        <v>22</v>
      </c>
      <c r="B44" s="577"/>
      <c r="C44" s="183" t="s">
        <v>776</v>
      </c>
      <c r="D44" s="183">
        <v>22</v>
      </c>
      <c r="E44" s="183" t="s">
        <v>777</v>
      </c>
      <c r="F44" s="183">
        <v>4.16</v>
      </c>
      <c r="G44" s="183" t="s">
        <v>735</v>
      </c>
      <c r="H44" s="183" t="s">
        <v>467</v>
      </c>
      <c r="I44" s="183">
        <v>12</v>
      </c>
      <c r="J44" s="183" t="s">
        <v>35</v>
      </c>
      <c r="K44" s="183"/>
    </row>
    <row r="45" spans="1:11" ht="54" customHeight="1" thickBot="1" x14ac:dyDescent="0.35">
      <c r="A45" s="557" t="s">
        <v>778</v>
      </c>
      <c r="B45" s="558"/>
      <c r="C45" s="559"/>
      <c r="D45" s="212"/>
      <c r="E45" s="212"/>
      <c r="F45" s="213">
        <f>SUM(F23:F44)</f>
        <v>74.320000000000007</v>
      </c>
      <c r="G45" s="212"/>
      <c r="H45" s="214"/>
      <c r="I45" s="212"/>
      <c r="J45" s="212"/>
      <c r="K45" s="212"/>
    </row>
    <row r="46" spans="1:11" ht="54" customHeight="1" thickBot="1" x14ac:dyDescent="0.9">
      <c r="B46" s="171"/>
      <c r="C46" s="173"/>
      <c r="D46" s="173"/>
      <c r="E46" s="174" t="s">
        <v>437</v>
      </c>
      <c r="F46" s="172"/>
      <c r="G46" s="168"/>
    </row>
    <row r="47" spans="1:11" ht="54" customHeight="1" x14ac:dyDescent="0.3">
      <c r="A47" s="549" t="s">
        <v>0</v>
      </c>
      <c r="B47" s="549" t="s">
        <v>1</v>
      </c>
      <c r="C47" s="551" t="s">
        <v>82</v>
      </c>
      <c r="D47" s="553" t="s">
        <v>438</v>
      </c>
      <c r="E47" s="553" t="s">
        <v>439</v>
      </c>
      <c r="F47" s="572" t="s">
        <v>74</v>
      </c>
      <c r="G47" s="542" t="s">
        <v>2</v>
      </c>
      <c r="H47" s="175"/>
      <c r="I47" s="542" t="s">
        <v>440</v>
      </c>
      <c r="J47" s="542" t="s">
        <v>441</v>
      </c>
      <c r="K47" s="542" t="s">
        <v>442</v>
      </c>
    </row>
    <row r="48" spans="1:11" ht="54" customHeight="1" thickBot="1" x14ac:dyDescent="0.35">
      <c r="A48" s="550"/>
      <c r="B48" s="550"/>
      <c r="C48" s="552"/>
      <c r="D48" s="554"/>
      <c r="E48" s="554"/>
      <c r="F48" s="573"/>
      <c r="G48" s="543"/>
      <c r="I48" s="543"/>
      <c r="J48" s="543"/>
      <c r="K48" s="543"/>
    </row>
    <row r="49" spans="1:11" ht="54" customHeight="1" thickBot="1" x14ac:dyDescent="0.35">
      <c r="A49" s="176">
        <v>1</v>
      </c>
      <c r="B49" s="333" t="s">
        <v>3</v>
      </c>
      <c r="C49" s="183" t="s">
        <v>711</v>
      </c>
      <c r="D49" s="177">
        <v>30000</v>
      </c>
      <c r="E49" s="178" t="s">
        <v>712</v>
      </c>
      <c r="F49" s="180">
        <v>60</v>
      </c>
      <c r="G49" s="180" t="s">
        <v>445</v>
      </c>
      <c r="H49" s="180" t="s">
        <v>445</v>
      </c>
      <c r="I49" s="180">
        <v>24</v>
      </c>
      <c r="J49" s="180" t="s">
        <v>447</v>
      </c>
      <c r="K49" s="181"/>
    </row>
    <row r="50" spans="1:11" ht="54" customHeight="1" thickBot="1" x14ac:dyDescent="0.35">
      <c r="A50" s="574" t="s">
        <v>713</v>
      </c>
      <c r="B50" s="575"/>
      <c r="C50" s="576"/>
      <c r="D50" s="188"/>
      <c r="E50" s="188"/>
      <c r="F50" s="334">
        <f>SUM(F49:F49)</f>
        <v>60</v>
      </c>
      <c r="G50" s="188"/>
      <c r="H50" s="189"/>
      <c r="I50" s="188"/>
      <c r="J50" s="188"/>
      <c r="K50" s="188"/>
    </row>
    <row r="51" spans="1:11" ht="54" customHeight="1" thickBot="1" x14ac:dyDescent="0.35">
      <c r="B51" s="171"/>
      <c r="C51" s="173"/>
      <c r="D51" s="173"/>
      <c r="E51" s="215" t="s">
        <v>507</v>
      </c>
      <c r="F51" s="172"/>
      <c r="G51" s="168"/>
    </row>
    <row r="52" spans="1:11" ht="54" customHeight="1" x14ac:dyDescent="0.3">
      <c r="A52" s="549" t="s">
        <v>0</v>
      </c>
      <c r="B52" s="549" t="s">
        <v>1</v>
      </c>
      <c r="C52" s="551" t="s">
        <v>82</v>
      </c>
      <c r="D52" s="553" t="s">
        <v>438</v>
      </c>
      <c r="E52" s="553" t="s">
        <v>439</v>
      </c>
      <c r="F52" s="549" t="s">
        <v>479</v>
      </c>
      <c r="G52" s="542" t="s">
        <v>2</v>
      </c>
      <c r="H52" s="175"/>
      <c r="I52" s="542" t="s">
        <v>440</v>
      </c>
      <c r="J52" s="542" t="s">
        <v>441</v>
      </c>
      <c r="K52" s="542" t="s">
        <v>442</v>
      </c>
    </row>
    <row r="53" spans="1:11" ht="54" customHeight="1" thickBot="1" x14ac:dyDescent="0.35">
      <c r="A53" s="550"/>
      <c r="B53" s="550"/>
      <c r="C53" s="552"/>
      <c r="D53" s="554"/>
      <c r="E53" s="554"/>
      <c r="F53" s="550"/>
      <c r="G53" s="543"/>
      <c r="I53" s="543"/>
      <c r="J53" s="543"/>
      <c r="K53" s="543"/>
    </row>
    <row r="54" spans="1:11" ht="54" customHeight="1" x14ac:dyDescent="0.3">
      <c r="A54" s="206">
        <v>1</v>
      </c>
      <c r="B54" s="567" t="s">
        <v>508</v>
      </c>
      <c r="C54" s="226" t="s">
        <v>797</v>
      </c>
      <c r="D54" s="230">
        <v>5</v>
      </c>
      <c r="E54" s="230" t="s">
        <v>798</v>
      </c>
      <c r="F54" s="230">
        <v>2</v>
      </c>
      <c r="G54" s="208" t="s">
        <v>510</v>
      </c>
      <c r="H54" s="230"/>
      <c r="I54" s="230" t="s">
        <v>446</v>
      </c>
      <c r="J54" s="230" t="s">
        <v>447</v>
      </c>
      <c r="K54" s="230"/>
    </row>
    <row r="55" spans="1:11" ht="54" customHeight="1" x14ac:dyDescent="0.3">
      <c r="A55" s="206">
        <v>2</v>
      </c>
      <c r="B55" s="568"/>
      <c r="C55" s="226" t="s">
        <v>799</v>
      </c>
      <c r="D55" s="230">
        <v>6</v>
      </c>
      <c r="E55" s="230" t="s">
        <v>800</v>
      </c>
      <c r="F55" s="230">
        <v>2</v>
      </c>
      <c r="G55" s="208" t="s">
        <v>510</v>
      </c>
      <c r="H55" s="230"/>
      <c r="I55" s="230" t="s">
        <v>446</v>
      </c>
      <c r="J55" s="230" t="s">
        <v>447</v>
      </c>
      <c r="K55" s="230"/>
    </row>
    <row r="56" spans="1:11" ht="54" customHeight="1" x14ac:dyDescent="0.3">
      <c r="A56" s="206">
        <v>3</v>
      </c>
      <c r="B56" s="568"/>
      <c r="C56" s="226" t="s">
        <v>801</v>
      </c>
      <c r="D56" s="230">
        <v>4</v>
      </c>
      <c r="E56" s="230" t="s">
        <v>802</v>
      </c>
      <c r="F56" s="230">
        <v>1.5</v>
      </c>
      <c r="G56" s="208" t="s">
        <v>510</v>
      </c>
      <c r="H56" s="230"/>
      <c r="I56" s="230" t="s">
        <v>446</v>
      </c>
      <c r="J56" s="230" t="s">
        <v>447</v>
      </c>
      <c r="K56" s="230"/>
    </row>
    <row r="57" spans="1:11" ht="54" customHeight="1" x14ac:dyDescent="0.3">
      <c r="A57" s="206">
        <v>4</v>
      </c>
      <c r="B57" s="568"/>
      <c r="C57" s="226" t="s">
        <v>803</v>
      </c>
      <c r="D57" s="230">
        <v>5</v>
      </c>
      <c r="E57" s="230" t="s">
        <v>804</v>
      </c>
      <c r="F57" s="230">
        <v>2</v>
      </c>
      <c r="G57" s="208" t="s">
        <v>510</v>
      </c>
      <c r="H57" s="230"/>
      <c r="I57" s="230" t="s">
        <v>446</v>
      </c>
      <c r="J57" s="230" t="s">
        <v>447</v>
      </c>
      <c r="K57" s="230"/>
    </row>
    <row r="58" spans="1:11" ht="54" customHeight="1" x14ac:dyDescent="0.3">
      <c r="A58" s="206">
        <v>5</v>
      </c>
      <c r="B58" s="568"/>
      <c r="C58" s="226" t="s">
        <v>805</v>
      </c>
      <c r="D58" s="230">
        <v>4</v>
      </c>
      <c r="E58" s="230" t="s">
        <v>806</v>
      </c>
      <c r="F58" s="230">
        <v>1.5</v>
      </c>
      <c r="G58" s="208" t="s">
        <v>510</v>
      </c>
      <c r="H58" s="230"/>
      <c r="I58" s="230" t="s">
        <v>446</v>
      </c>
      <c r="J58" s="230" t="s">
        <v>447</v>
      </c>
      <c r="K58" s="230"/>
    </row>
    <row r="59" spans="1:11" ht="54" customHeight="1" x14ac:dyDescent="0.3">
      <c r="A59" s="206">
        <v>6</v>
      </c>
      <c r="B59" s="568"/>
      <c r="C59" s="226" t="s">
        <v>807</v>
      </c>
      <c r="D59" s="230">
        <v>2</v>
      </c>
      <c r="E59" s="230" t="s">
        <v>806</v>
      </c>
      <c r="F59" s="230">
        <v>1.5</v>
      </c>
      <c r="G59" s="208" t="s">
        <v>510</v>
      </c>
      <c r="H59" s="230"/>
      <c r="I59" s="230" t="s">
        <v>446</v>
      </c>
      <c r="J59" s="230" t="s">
        <v>447</v>
      </c>
      <c r="K59" s="230"/>
    </row>
    <row r="60" spans="1:11" ht="54" customHeight="1" x14ac:dyDescent="0.3">
      <c r="A60" s="206">
        <v>7</v>
      </c>
      <c r="B60" s="568"/>
      <c r="C60" s="226" t="s">
        <v>808</v>
      </c>
      <c r="D60" s="230">
        <v>5</v>
      </c>
      <c r="E60" s="230" t="s">
        <v>809</v>
      </c>
      <c r="F60" s="230">
        <v>2</v>
      </c>
      <c r="G60" s="208" t="s">
        <v>510</v>
      </c>
      <c r="H60" s="230"/>
      <c r="I60" s="230" t="s">
        <v>446</v>
      </c>
      <c r="J60" s="230" t="s">
        <v>447</v>
      </c>
      <c r="K60" s="230"/>
    </row>
    <row r="61" spans="1:11" ht="54" customHeight="1" x14ac:dyDescent="0.3">
      <c r="A61" s="206">
        <v>8</v>
      </c>
      <c r="B61" s="568"/>
      <c r="C61" s="226" t="s">
        <v>810</v>
      </c>
      <c r="D61" s="230">
        <v>5</v>
      </c>
      <c r="E61" s="230" t="s">
        <v>811</v>
      </c>
      <c r="F61" s="230">
        <v>1</v>
      </c>
      <c r="G61" s="208" t="s">
        <v>510</v>
      </c>
      <c r="H61" s="230"/>
      <c r="I61" s="230" t="s">
        <v>446</v>
      </c>
      <c r="J61" s="230" t="s">
        <v>447</v>
      </c>
      <c r="K61" s="230"/>
    </row>
    <row r="62" spans="1:11" ht="54" customHeight="1" x14ac:dyDescent="0.3">
      <c r="A62" s="206">
        <v>9</v>
      </c>
      <c r="B62" s="568"/>
      <c r="C62" s="226" t="s">
        <v>812</v>
      </c>
      <c r="D62" s="230">
        <v>8</v>
      </c>
      <c r="E62" s="230" t="s">
        <v>813</v>
      </c>
      <c r="F62" s="230">
        <v>2.5</v>
      </c>
      <c r="G62" s="208" t="s">
        <v>510</v>
      </c>
      <c r="H62" s="230"/>
      <c r="I62" s="230" t="s">
        <v>446</v>
      </c>
      <c r="J62" s="230" t="s">
        <v>447</v>
      </c>
      <c r="K62" s="230"/>
    </row>
    <row r="63" spans="1:11" ht="54" customHeight="1" x14ac:dyDescent="0.3">
      <c r="A63" s="206">
        <v>10</v>
      </c>
      <c r="B63" s="568"/>
      <c r="C63" s="226" t="s">
        <v>814</v>
      </c>
      <c r="D63" s="230">
        <v>5</v>
      </c>
      <c r="E63" s="230" t="s">
        <v>815</v>
      </c>
      <c r="F63" s="230">
        <v>2</v>
      </c>
      <c r="G63" s="208" t="s">
        <v>510</v>
      </c>
      <c r="H63" s="230"/>
      <c r="I63" s="230" t="s">
        <v>446</v>
      </c>
      <c r="J63" s="230" t="s">
        <v>447</v>
      </c>
      <c r="K63" s="230"/>
    </row>
    <row r="64" spans="1:11" ht="54" customHeight="1" x14ac:dyDescent="0.3">
      <c r="A64" s="206">
        <v>11</v>
      </c>
      <c r="B64" s="568"/>
      <c r="C64" s="226" t="s">
        <v>816</v>
      </c>
      <c r="D64" s="230">
        <v>8</v>
      </c>
      <c r="E64" s="230" t="s">
        <v>813</v>
      </c>
      <c r="F64" s="230">
        <v>1</v>
      </c>
      <c r="G64" s="208" t="s">
        <v>510</v>
      </c>
      <c r="H64" s="230"/>
      <c r="I64" s="230" t="s">
        <v>446</v>
      </c>
      <c r="J64" s="230" t="s">
        <v>447</v>
      </c>
      <c r="K64" s="230"/>
    </row>
    <row r="65" spans="1:11" ht="54" customHeight="1" x14ac:dyDescent="0.3">
      <c r="A65" s="206">
        <v>12</v>
      </c>
      <c r="B65" s="568"/>
      <c r="C65" s="226" t="s">
        <v>817</v>
      </c>
      <c r="D65" s="230">
        <v>7</v>
      </c>
      <c r="E65" s="230" t="s">
        <v>818</v>
      </c>
      <c r="F65" s="230">
        <v>1.5</v>
      </c>
      <c r="G65" s="208" t="s">
        <v>510</v>
      </c>
      <c r="H65" s="230"/>
      <c r="I65" s="230" t="s">
        <v>446</v>
      </c>
      <c r="J65" s="230" t="s">
        <v>447</v>
      </c>
      <c r="K65" s="230"/>
    </row>
    <row r="66" spans="1:11" ht="54" customHeight="1" x14ac:dyDescent="0.3">
      <c r="A66" s="206">
        <v>13</v>
      </c>
      <c r="B66" s="568"/>
      <c r="C66" s="226" t="s">
        <v>819</v>
      </c>
      <c r="D66" s="230">
        <v>6</v>
      </c>
      <c r="E66" s="230" t="s">
        <v>820</v>
      </c>
      <c r="F66" s="230">
        <v>1.5</v>
      </c>
      <c r="G66" s="208" t="s">
        <v>510</v>
      </c>
      <c r="H66" s="230"/>
      <c r="I66" s="230" t="s">
        <v>446</v>
      </c>
      <c r="J66" s="230" t="s">
        <v>447</v>
      </c>
      <c r="K66" s="230"/>
    </row>
    <row r="67" spans="1:11" ht="54" customHeight="1" x14ac:dyDescent="0.3">
      <c r="A67" s="206">
        <v>14</v>
      </c>
      <c r="B67" s="568"/>
      <c r="C67" s="226" t="s">
        <v>821</v>
      </c>
      <c r="D67" s="230">
        <v>4</v>
      </c>
      <c r="E67" s="230" t="s">
        <v>822</v>
      </c>
      <c r="F67" s="230">
        <v>1</v>
      </c>
      <c r="G67" s="208" t="s">
        <v>510</v>
      </c>
      <c r="H67" s="230"/>
      <c r="I67" s="230" t="s">
        <v>446</v>
      </c>
      <c r="J67" s="230" t="s">
        <v>447</v>
      </c>
      <c r="K67" s="230"/>
    </row>
    <row r="68" spans="1:11" ht="54" customHeight="1" x14ac:dyDescent="0.3">
      <c r="A68" s="206">
        <v>15</v>
      </c>
      <c r="B68" s="568"/>
      <c r="C68" s="226" t="s">
        <v>823</v>
      </c>
      <c r="D68" s="230">
        <v>50</v>
      </c>
      <c r="E68" s="230" t="s">
        <v>820</v>
      </c>
      <c r="F68" s="230">
        <v>15</v>
      </c>
      <c r="G68" s="347" t="s">
        <v>824</v>
      </c>
      <c r="H68" s="230"/>
      <c r="I68" s="230" t="s">
        <v>446</v>
      </c>
      <c r="J68" s="230" t="s">
        <v>447</v>
      </c>
      <c r="K68" s="230" t="s">
        <v>825</v>
      </c>
    </row>
    <row r="69" spans="1:11" ht="54" customHeight="1" x14ac:dyDescent="0.3">
      <c r="A69" s="206">
        <v>16</v>
      </c>
      <c r="B69" s="568"/>
      <c r="C69" s="226" t="s">
        <v>826</v>
      </c>
      <c r="D69" s="230">
        <v>50</v>
      </c>
      <c r="E69" s="230" t="s">
        <v>827</v>
      </c>
      <c r="F69" s="230">
        <v>15</v>
      </c>
      <c r="G69" s="347" t="s">
        <v>824</v>
      </c>
      <c r="H69" s="230"/>
      <c r="I69" s="230" t="s">
        <v>446</v>
      </c>
      <c r="J69" s="230" t="s">
        <v>447</v>
      </c>
      <c r="K69" s="230" t="s">
        <v>825</v>
      </c>
    </row>
    <row r="70" spans="1:11" ht="54" customHeight="1" x14ac:dyDescent="0.3">
      <c r="A70" s="206">
        <v>17</v>
      </c>
      <c r="B70" s="568"/>
      <c r="C70" s="348" t="s">
        <v>828</v>
      </c>
      <c r="D70" s="230">
        <v>5</v>
      </c>
      <c r="E70" s="230" t="s">
        <v>806</v>
      </c>
      <c r="F70" s="227">
        <v>7</v>
      </c>
      <c r="G70" s="347" t="s">
        <v>824</v>
      </c>
      <c r="H70" s="208"/>
      <c r="I70" s="207" t="s">
        <v>446</v>
      </c>
      <c r="J70" s="229" t="s">
        <v>447</v>
      </c>
      <c r="K70" s="230" t="s">
        <v>825</v>
      </c>
    </row>
    <row r="71" spans="1:11" ht="54" customHeight="1" x14ac:dyDescent="0.3">
      <c r="A71" s="206">
        <v>18</v>
      </c>
      <c r="B71" s="568"/>
      <c r="C71" s="348" t="s">
        <v>829</v>
      </c>
      <c r="D71" s="230">
        <v>8</v>
      </c>
      <c r="E71" s="230" t="s">
        <v>830</v>
      </c>
      <c r="F71" s="227">
        <v>6</v>
      </c>
      <c r="G71" s="208" t="s">
        <v>510</v>
      </c>
      <c r="H71" s="208"/>
      <c r="I71" s="207" t="s">
        <v>446</v>
      </c>
      <c r="J71" s="229" t="s">
        <v>447</v>
      </c>
      <c r="K71" s="207" t="s">
        <v>831</v>
      </c>
    </row>
    <row r="72" spans="1:11" ht="54" customHeight="1" x14ac:dyDescent="0.3">
      <c r="A72" s="206">
        <v>19</v>
      </c>
      <c r="B72" s="568"/>
      <c r="C72" s="348" t="s">
        <v>832</v>
      </c>
      <c r="D72" s="230">
        <v>5</v>
      </c>
      <c r="E72" s="230" t="s">
        <v>833</v>
      </c>
      <c r="F72" s="227">
        <v>11</v>
      </c>
      <c r="G72" s="208" t="s">
        <v>510</v>
      </c>
      <c r="H72" s="208"/>
      <c r="I72" s="207" t="s">
        <v>446</v>
      </c>
      <c r="J72" s="229" t="s">
        <v>447</v>
      </c>
      <c r="K72" s="207" t="s">
        <v>834</v>
      </c>
    </row>
    <row r="73" spans="1:11" ht="54" customHeight="1" x14ac:dyDescent="0.3">
      <c r="A73" s="206">
        <v>20</v>
      </c>
      <c r="B73" s="568"/>
      <c r="C73" s="348" t="s">
        <v>835</v>
      </c>
      <c r="D73" s="230">
        <v>8</v>
      </c>
      <c r="E73" s="230" t="s">
        <v>833</v>
      </c>
      <c r="F73" s="227">
        <v>5.5</v>
      </c>
      <c r="G73" s="208" t="s">
        <v>510</v>
      </c>
      <c r="H73" s="208"/>
      <c r="I73" s="207" t="s">
        <v>446</v>
      </c>
      <c r="J73" s="229" t="s">
        <v>447</v>
      </c>
      <c r="K73" s="207" t="s">
        <v>836</v>
      </c>
    </row>
    <row r="74" spans="1:11" ht="54" customHeight="1" x14ac:dyDescent="0.3">
      <c r="A74" s="206">
        <v>21</v>
      </c>
      <c r="B74" s="568"/>
      <c r="C74" s="348" t="s">
        <v>837</v>
      </c>
      <c r="D74" s="230">
        <v>7</v>
      </c>
      <c r="E74" s="230" t="s">
        <v>838</v>
      </c>
      <c r="F74" s="227">
        <v>5.5</v>
      </c>
      <c r="G74" s="208" t="s">
        <v>510</v>
      </c>
      <c r="H74" s="208"/>
      <c r="I74" s="207" t="s">
        <v>446</v>
      </c>
      <c r="J74" s="229" t="s">
        <v>447</v>
      </c>
      <c r="K74" s="207" t="s">
        <v>839</v>
      </c>
    </row>
    <row r="75" spans="1:11" ht="54" customHeight="1" x14ac:dyDescent="0.3">
      <c r="A75" s="206">
        <v>22</v>
      </c>
      <c r="B75" s="568"/>
      <c r="C75" s="348" t="s">
        <v>840</v>
      </c>
      <c r="D75" s="230">
        <v>6</v>
      </c>
      <c r="E75" s="230" t="s">
        <v>838</v>
      </c>
      <c r="F75" s="227">
        <v>5.5</v>
      </c>
      <c r="G75" s="208" t="s">
        <v>510</v>
      </c>
      <c r="H75" s="208"/>
      <c r="I75" s="207" t="s">
        <v>446</v>
      </c>
      <c r="J75" s="229" t="s">
        <v>447</v>
      </c>
      <c r="K75" s="207" t="s">
        <v>839</v>
      </c>
    </row>
    <row r="76" spans="1:11" ht="54" customHeight="1" x14ac:dyDescent="0.3">
      <c r="A76" s="206">
        <v>23</v>
      </c>
      <c r="B76" s="568"/>
      <c r="C76" s="348" t="s">
        <v>841</v>
      </c>
      <c r="D76" s="230">
        <v>5</v>
      </c>
      <c r="E76" s="230" t="s">
        <v>842</v>
      </c>
      <c r="F76" s="227">
        <v>5</v>
      </c>
      <c r="G76" s="208" t="s">
        <v>510</v>
      </c>
      <c r="H76" s="208"/>
      <c r="I76" s="207" t="s">
        <v>446</v>
      </c>
      <c r="J76" s="229" t="s">
        <v>447</v>
      </c>
      <c r="K76" s="207" t="s">
        <v>843</v>
      </c>
    </row>
    <row r="77" spans="1:11" ht="54" customHeight="1" thickBot="1" x14ac:dyDescent="0.35">
      <c r="A77" s="206">
        <v>24</v>
      </c>
      <c r="B77" s="568"/>
      <c r="C77" s="348" t="s">
        <v>844</v>
      </c>
      <c r="D77" s="230">
        <v>8</v>
      </c>
      <c r="E77" s="230" t="s">
        <v>820</v>
      </c>
      <c r="F77" s="227">
        <v>4.5</v>
      </c>
      <c r="G77" s="208" t="s">
        <v>510</v>
      </c>
      <c r="H77" s="208"/>
      <c r="I77" s="207" t="s">
        <v>446</v>
      </c>
      <c r="J77" s="229" t="s">
        <v>447</v>
      </c>
      <c r="K77" s="207" t="s">
        <v>845</v>
      </c>
    </row>
    <row r="78" spans="1:11" ht="54" customHeight="1" x14ac:dyDescent="0.3">
      <c r="A78" s="206">
        <v>25</v>
      </c>
      <c r="B78" s="568"/>
      <c r="C78" s="348" t="s">
        <v>846</v>
      </c>
      <c r="D78" s="230">
        <v>5</v>
      </c>
      <c r="E78" s="230" t="s">
        <v>847</v>
      </c>
      <c r="F78" s="231">
        <v>4</v>
      </c>
      <c r="G78" s="203" t="s">
        <v>510</v>
      </c>
      <c r="H78" s="203"/>
      <c r="I78" s="204" t="s">
        <v>446</v>
      </c>
      <c r="J78" s="229" t="s">
        <v>447</v>
      </c>
      <c r="K78" s="207" t="s">
        <v>845</v>
      </c>
    </row>
    <row r="79" spans="1:11" ht="54" customHeight="1" x14ac:dyDescent="0.3">
      <c r="A79" s="206">
        <v>26</v>
      </c>
      <c r="B79" s="568"/>
      <c r="C79" s="348" t="s">
        <v>848</v>
      </c>
      <c r="D79" s="230">
        <v>8</v>
      </c>
      <c r="E79" s="230" t="s">
        <v>849</v>
      </c>
      <c r="F79" s="227">
        <v>6</v>
      </c>
      <c r="G79" s="208" t="s">
        <v>510</v>
      </c>
      <c r="H79" s="208"/>
      <c r="I79" s="207" t="s">
        <v>446</v>
      </c>
      <c r="J79" s="229" t="s">
        <v>447</v>
      </c>
      <c r="K79" s="207" t="s">
        <v>845</v>
      </c>
    </row>
    <row r="80" spans="1:11" ht="54" customHeight="1" x14ac:dyDescent="0.3">
      <c r="A80" s="206">
        <v>27</v>
      </c>
      <c r="B80" s="568"/>
      <c r="C80" s="348" t="s">
        <v>850</v>
      </c>
      <c r="D80" s="230">
        <v>7</v>
      </c>
      <c r="E80" s="230" t="s">
        <v>851</v>
      </c>
      <c r="F80" s="232">
        <v>4.5</v>
      </c>
      <c r="G80" s="228" t="s">
        <v>510</v>
      </c>
      <c r="H80" s="228"/>
      <c r="I80" s="229" t="s">
        <v>446</v>
      </c>
      <c r="J80" s="229" t="s">
        <v>447</v>
      </c>
      <c r="K80" s="207" t="s">
        <v>839</v>
      </c>
    </row>
    <row r="81" spans="1:11" ht="54" customHeight="1" thickBot="1" x14ac:dyDescent="0.35">
      <c r="A81" s="206">
        <v>28</v>
      </c>
      <c r="B81" s="568"/>
      <c r="C81" s="348" t="s">
        <v>852</v>
      </c>
      <c r="D81" s="230">
        <v>6</v>
      </c>
      <c r="E81" s="230" t="s">
        <v>851</v>
      </c>
      <c r="F81" s="227">
        <v>4.5</v>
      </c>
      <c r="G81" s="208" t="s">
        <v>510</v>
      </c>
      <c r="H81" s="208"/>
      <c r="I81" s="207" t="s">
        <v>446</v>
      </c>
      <c r="J81" s="229" t="s">
        <v>447</v>
      </c>
      <c r="K81" s="207" t="s">
        <v>853</v>
      </c>
    </row>
    <row r="82" spans="1:11" ht="54" customHeight="1" thickBot="1" x14ac:dyDescent="0.35">
      <c r="A82" s="557" t="s">
        <v>854</v>
      </c>
      <c r="B82" s="558"/>
      <c r="C82" s="559"/>
      <c r="D82" s="222"/>
      <c r="E82" s="223"/>
      <c r="F82" s="233">
        <f>SUM(F54:F81)</f>
        <v>122</v>
      </c>
      <c r="G82" s="200"/>
      <c r="I82" s="200"/>
      <c r="J82" s="200"/>
      <c r="K82" s="200"/>
    </row>
    <row r="83" spans="1:11" ht="54" customHeight="1" thickBot="1" x14ac:dyDescent="0.9">
      <c r="B83" s="350"/>
      <c r="C83" s="350"/>
      <c r="D83" s="350"/>
      <c r="E83" s="174" t="s">
        <v>860</v>
      </c>
      <c r="F83" s="350"/>
      <c r="G83" s="350"/>
    </row>
    <row r="84" spans="1:11" ht="54" customHeight="1" x14ac:dyDescent="0.3">
      <c r="A84" s="549" t="s">
        <v>0</v>
      </c>
      <c r="B84" s="549" t="s">
        <v>1</v>
      </c>
      <c r="C84" s="551" t="s">
        <v>82</v>
      </c>
      <c r="D84" s="553" t="s">
        <v>438</v>
      </c>
      <c r="E84" s="553" t="s">
        <v>439</v>
      </c>
      <c r="F84" s="549" t="s">
        <v>542</v>
      </c>
      <c r="G84" s="542" t="s">
        <v>2</v>
      </c>
      <c r="H84" s="175"/>
      <c r="I84" s="542" t="s">
        <v>440</v>
      </c>
      <c r="J84" s="542" t="s">
        <v>441</v>
      </c>
      <c r="K84" s="542" t="s">
        <v>442</v>
      </c>
    </row>
    <row r="85" spans="1:11" ht="54" customHeight="1" thickBot="1" x14ac:dyDescent="0.35">
      <c r="A85" s="550"/>
      <c r="B85" s="550"/>
      <c r="C85" s="552"/>
      <c r="D85" s="554"/>
      <c r="E85" s="554"/>
      <c r="F85" s="550"/>
      <c r="G85" s="543"/>
      <c r="I85" s="543"/>
      <c r="J85" s="543"/>
      <c r="K85" s="543"/>
    </row>
    <row r="86" spans="1:11" ht="54" customHeight="1" thickBot="1" x14ac:dyDescent="0.35">
      <c r="A86" s="176">
        <v>1</v>
      </c>
      <c r="B86" s="544" t="s">
        <v>543</v>
      </c>
      <c r="C86" s="234" t="s">
        <v>861</v>
      </c>
      <c r="D86" s="177">
        <v>50</v>
      </c>
      <c r="E86" s="178" t="s">
        <v>862</v>
      </c>
      <c r="F86" s="234">
        <v>11.85</v>
      </c>
      <c r="G86" s="180" t="s">
        <v>863</v>
      </c>
      <c r="H86" s="180"/>
      <c r="I86" s="180" t="s">
        <v>546</v>
      </c>
      <c r="J86" s="180" t="s">
        <v>447</v>
      </c>
      <c r="K86" s="181"/>
    </row>
    <row r="87" spans="1:11" ht="54" customHeight="1" thickBot="1" x14ac:dyDescent="0.35">
      <c r="A87" s="192">
        <v>3</v>
      </c>
      <c r="B87" s="545"/>
      <c r="C87" s="234" t="s">
        <v>864</v>
      </c>
      <c r="D87" s="184">
        <v>400</v>
      </c>
      <c r="E87" s="178" t="s">
        <v>865</v>
      </c>
      <c r="F87" s="234">
        <v>495</v>
      </c>
      <c r="G87" s="180" t="s">
        <v>866</v>
      </c>
      <c r="H87" s="180"/>
      <c r="I87" s="180">
        <v>24</v>
      </c>
      <c r="J87" s="180" t="s">
        <v>447</v>
      </c>
      <c r="K87" s="181"/>
    </row>
    <row r="88" spans="1:11" ht="54" customHeight="1" thickBot="1" x14ac:dyDescent="0.35">
      <c r="A88" s="351">
        <v>3</v>
      </c>
      <c r="B88" s="545"/>
      <c r="C88" s="234" t="s">
        <v>867</v>
      </c>
      <c r="D88" s="184">
        <v>40</v>
      </c>
      <c r="E88" s="178" t="s">
        <v>868</v>
      </c>
      <c r="F88" s="234">
        <v>3</v>
      </c>
      <c r="G88" s="180" t="s">
        <v>545</v>
      </c>
      <c r="H88" s="180"/>
      <c r="I88" s="180">
        <v>24</v>
      </c>
      <c r="J88" s="180" t="s">
        <v>447</v>
      </c>
      <c r="K88" s="181"/>
    </row>
    <row r="89" spans="1:11" ht="54" customHeight="1" thickBot="1" x14ac:dyDescent="0.35">
      <c r="A89" s="557" t="s">
        <v>869</v>
      </c>
      <c r="B89" s="558"/>
      <c r="C89" s="559"/>
      <c r="D89" s="188"/>
      <c r="E89" s="223"/>
      <c r="F89" s="198">
        <f>SUM(F86:F88)</f>
        <v>509.85</v>
      </c>
      <c r="G89" s="200"/>
      <c r="I89" s="200"/>
      <c r="J89" s="200"/>
      <c r="K89" s="200"/>
    </row>
    <row r="90" spans="1:11" ht="54" customHeight="1" thickBot="1" x14ac:dyDescent="0.9">
      <c r="B90" s="350"/>
      <c r="C90" s="350"/>
      <c r="D90" s="350"/>
      <c r="E90" s="174" t="s">
        <v>904</v>
      </c>
      <c r="F90" s="350"/>
      <c r="G90" s="350"/>
    </row>
    <row r="91" spans="1:11" ht="54" customHeight="1" x14ac:dyDescent="0.3">
      <c r="A91" s="549" t="s">
        <v>0</v>
      </c>
      <c r="B91" s="549" t="s">
        <v>1</v>
      </c>
      <c r="C91" s="551" t="s">
        <v>82</v>
      </c>
      <c r="D91" s="553" t="s">
        <v>438</v>
      </c>
      <c r="E91" s="553" t="s">
        <v>439</v>
      </c>
      <c r="F91" s="549" t="s">
        <v>542</v>
      </c>
      <c r="G91" s="542" t="s">
        <v>2</v>
      </c>
      <c r="H91" s="175"/>
      <c r="I91" s="542" t="s">
        <v>440</v>
      </c>
      <c r="J91" s="542" t="s">
        <v>441</v>
      </c>
      <c r="K91" s="542" t="s">
        <v>442</v>
      </c>
    </row>
    <row r="92" spans="1:11" ht="54" customHeight="1" thickBot="1" x14ac:dyDescent="0.35">
      <c r="A92" s="550"/>
      <c r="B92" s="550"/>
      <c r="C92" s="552"/>
      <c r="D92" s="554"/>
      <c r="E92" s="554"/>
      <c r="F92" s="550"/>
      <c r="G92" s="543"/>
      <c r="I92" s="543"/>
      <c r="J92" s="543"/>
      <c r="K92" s="543"/>
    </row>
    <row r="93" spans="1:11" ht="54" customHeight="1" thickBot="1" x14ac:dyDescent="0.35">
      <c r="A93" s="176">
        <v>1</v>
      </c>
      <c r="B93" s="544" t="s">
        <v>905</v>
      </c>
      <c r="C93" s="356" t="s">
        <v>906</v>
      </c>
      <c r="D93" s="177">
        <v>300</v>
      </c>
      <c r="E93" s="178" t="s">
        <v>907</v>
      </c>
      <c r="F93" s="234">
        <v>450</v>
      </c>
      <c r="G93" s="180" t="s">
        <v>908</v>
      </c>
      <c r="H93" s="180"/>
      <c r="I93" s="180" t="s">
        <v>546</v>
      </c>
      <c r="J93" s="180" t="s">
        <v>447</v>
      </c>
      <c r="K93" s="181"/>
    </row>
    <row r="94" spans="1:11" ht="54" customHeight="1" thickTop="1" x14ac:dyDescent="0.3">
      <c r="A94" s="236">
        <v>2</v>
      </c>
      <c r="B94" s="545"/>
      <c r="C94" s="357" t="s">
        <v>909</v>
      </c>
      <c r="D94" s="184">
        <v>100</v>
      </c>
      <c r="E94" s="185" t="s">
        <v>910</v>
      </c>
      <c r="F94" s="234">
        <v>150</v>
      </c>
      <c r="G94" s="186" t="s">
        <v>908</v>
      </c>
      <c r="H94" s="186"/>
      <c r="I94" s="186">
        <v>24</v>
      </c>
      <c r="J94" s="186" t="s">
        <v>447</v>
      </c>
      <c r="K94" s="187"/>
    </row>
    <row r="95" spans="1:11" ht="54" customHeight="1" thickBot="1" x14ac:dyDescent="0.35">
      <c r="A95" s="546" t="s">
        <v>911</v>
      </c>
      <c r="B95" s="547"/>
      <c r="C95" s="548"/>
      <c r="D95" s="358"/>
      <c r="E95" s="358"/>
      <c r="F95" s="358">
        <f>SUM(F93:F94)</f>
        <v>600</v>
      </c>
      <c r="G95" s="358"/>
      <c r="H95" s="358"/>
      <c r="I95" s="358"/>
      <c r="J95" s="358"/>
      <c r="K95" s="358"/>
    </row>
    <row r="96" spans="1:11" ht="54" customHeight="1" thickBot="1" x14ac:dyDescent="0.35">
      <c r="B96" s="349"/>
      <c r="C96" s="349"/>
      <c r="D96" s="349"/>
      <c r="E96" s="215" t="s">
        <v>855</v>
      </c>
      <c r="F96" s="349"/>
      <c r="G96" s="349"/>
      <c r="H96" s="349"/>
      <c r="I96" s="349"/>
      <c r="J96" s="349"/>
      <c r="K96" s="349"/>
    </row>
    <row r="97" spans="1:11" ht="54" customHeight="1" x14ac:dyDescent="0.3">
      <c r="A97" s="549" t="s">
        <v>0</v>
      </c>
      <c r="B97" s="549" t="s">
        <v>1</v>
      </c>
      <c r="C97" s="551" t="s">
        <v>82</v>
      </c>
      <c r="D97" s="553" t="s">
        <v>438</v>
      </c>
      <c r="E97" s="553" t="s">
        <v>439</v>
      </c>
      <c r="F97" s="549" t="s">
        <v>479</v>
      </c>
      <c r="G97" s="542" t="s">
        <v>2</v>
      </c>
      <c r="H97" s="175"/>
      <c r="I97" s="542" t="s">
        <v>440</v>
      </c>
      <c r="J97" s="542" t="s">
        <v>441</v>
      </c>
      <c r="K97" s="542" t="s">
        <v>442</v>
      </c>
    </row>
    <row r="98" spans="1:11" ht="54" customHeight="1" thickBot="1" x14ac:dyDescent="0.35">
      <c r="A98" s="550"/>
      <c r="B98" s="550"/>
      <c r="C98" s="552"/>
      <c r="D98" s="554"/>
      <c r="E98" s="554"/>
      <c r="F98" s="550"/>
      <c r="G98" s="543"/>
      <c r="I98" s="543"/>
      <c r="J98" s="543"/>
      <c r="K98" s="543"/>
    </row>
    <row r="99" spans="1:11" ht="54" customHeight="1" thickBot="1" x14ac:dyDescent="0.35">
      <c r="A99" s="176">
        <v>1</v>
      </c>
      <c r="B99" s="544" t="s">
        <v>538</v>
      </c>
      <c r="C99" s="234" t="s">
        <v>856</v>
      </c>
      <c r="D99" s="177">
        <v>30</v>
      </c>
      <c r="E99" s="234" t="s">
        <v>201</v>
      </c>
      <c r="F99" s="234">
        <v>2.2000000000000002</v>
      </c>
      <c r="G99" s="180" t="s">
        <v>201</v>
      </c>
      <c r="H99" s="180" t="s">
        <v>445</v>
      </c>
      <c r="I99" s="180" t="s">
        <v>446</v>
      </c>
      <c r="J99" s="180" t="s">
        <v>447</v>
      </c>
      <c r="K99" s="181"/>
    </row>
    <row r="100" spans="1:11" ht="54" customHeight="1" thickBot="1" x14ac:dyDescent="0.35">
      <c r="A100" s="236">
        <v>2</v>
      </c>
      <c r="B100" s="545"/>
      <c r="C100" s="234" t="s">
        <v>857</v>
      </c>
      <c r="D100" s="184">
        <v>30</v>
      </c>
      <c r="E100" s="234" t="s">
        <v>201</v>
      </c>
      <c r="F100" s="234">
        <v>2</v>
      </c>
      <c r="G100" s="180" t="s">
        <v>201</v>
      </c>
      <c r="H100" s="180"/>
      <c r="I100" s="180" t="s">
        <v>446</v>
      </c>
      <c r="J100" s="180" t="s">
        <v>447</v>
      </c>
      <c r="K100" s="181"/>
    </row>
    <row r="101" spans="1:11" ht="54" customHeight="1" thickBot="1" x14ac:dyDescent="0.35">
      <c r="A101" s="182">
        <v>3</v>
      </c>
      <c r="B101" s="545"/>
      <c r="C101" s="234" t="s">
        <v>858</v>
      </c>
      <c r="D101" s="184">
        <v>20</v>
      </c>
      <c r="E101" s="234" t="s">
        <v>201</v>
      </c>
      <c r="F101" s="234">
        <v>3</v>
      </c>
      <c r="G101" s="180" t="s">
        <v>201</v>
      </c>
      <c r="H101" s="180" t="s">
        <v>445</v>
      </c>
      <c r="I101" s="180" t="s">
        <v>450</v>
      </c>
      <c r="J101" s="180" t="s">
        <v>447</v>
      </c>
      <c r="K101" s="181"/>
    </row>
    <row r="102" spans="1:11" ht="54" customHeight="1" thickBot="1" x14ac:dyDescent="0.35">
      <c r="A102" s="557" t="s">
        <v>859</v>
      </c>
      <c r="B102" s="558"/>
      <c r="C102" s="559"/>
      <c r="D102" s="188"/>
      <c r="E102" s="223"/>
      <c r="F102" s="198">
        <f>SUM(F99:F101)</f>
        <v>7.2</v>
      </c>
      <c r="G102" s="200"/>
      <c r="I102" s="200"/>
      <c r="J102" s="200"/>
      <c r="K102" s="200"/>
    </row>
    <row r="103" spans="1:11" ht="54" customHeight="1" thickBot="1" x14ac:dyDescent="0.9">
      <c r="B103" s="171"/>
      <c r="C103" s="173"/>
      <c r="D103" s="173"/>
      <c r="E103" s="174" t="s">
        <v>707</v>
      </c>
      <c r="F103" s="172"/>
      <c r="G103" s="168"/>
    </row>
    <row r="104" spans="1:11" ht="54" customHeight="1" x14ac:dyDescent="0.3">
      <c r="A104" s="549" t="s">
        <v>0</v>
      </c>
      <c r="B104" s="549" t="s">
        <v>1</v>
      </c>
      <c r="C104" s="551" t="s">
        <v>82</v>
      </c>
      <c r="D104" s="553" t="s">
        <v>438</v>
      </c>
      <c r="E104" s="553" t="s">
        <v>439</v>
      </c>
      <c r="F104" s="549" t="s">
        <v>542</v>
      </c>
      <c r="G104" s="542" t="s">
        <v>2</v>
      </c>
      <c r="H104" s="175"/>
      <c r="I104" s="542" t="s">
        <v>440</v>
      </c>
      <c r="J104" s="542" t="s">
        <v>441</v>
      </c>
      <c r="K104" s="542" t="s">
        <v>442</v>
      </c>
    </row>
    <row r="105" spans="1:11" ht="54" customHeight="1" thickBot="1" x14ac:dyDescent="0.35">
      <c r="A105" s="560"/>
      <c r="B105" s="560"/>
      <c r="C105" s="561"/>
      <c r="D105" s="560"/>
      <c r="E105" s="560"/>
      <c r="F105" s="550"/>
      <c r="G105" s="555"/>
      <c r="I105" s="555"/>
      <c r="J105" s="555"/>
      <c r="K105" s="555"/>
    </row>
    <row r="106" spans="1:11" ht="54" customHeight="1" thickBot="1" x14ac:dyDescent="0.35">
      <c r="A106" s="346">
        <v>1</v>
      </c>
      <c r="B106" s="556" t="s">
        <v>707</v>
      </c>
      <c r="C106" s="234" t="s">
        <v>870</v>
      </c>
      <c r="D106" s="234">
        <v>30</v>
      </c>
      <c r="E106" s="234" t="s">
        <v>734</v>
      </c>
      <c r="F106" s="234">
        <v>8.0670000000000002</v>
      </c>
      <c r="G106" s="234" t="s">
        <v>871</v>
      </c>
      <c r="H106" s="234"/>
      <c r="I106" s="234">
        <v>12</v>
      </c>
      <c r="J106" s="234" t="s">
        <v>35</v>
      </c>
      <c r="K106" s="352"/>
    </row>
    <row r="107" spans="1:11" ht="54" customHeight="1" thickBot="1" x14ac:dyDescent="0.35">
      <c r="A107" s="346">
        <v>2</v>
      </c>
      <c r="B107" s="556"/>
      <c r="C107" s="234" t="s">
        <v>872</v>
      </c>
      <c r="D107" s="234">
        <v>20</v>
      </c>
      <c r="E107" s="234" t="s">
        <v>873</v>
      </c>
      <c r="F107" s="234">
        <v>8.3889999999999993</v>
      </c>
      <c r="G107" s="234" t="s">
        <v>871</v>
      </c>
      <c r="H107" s="234"/>
      <c r="I107" s="234">
        <v>12</v>
      </c>
      <c r="J107" s="234" t="s">
        <v>35</v>
      </c>
      <c r="K107" s="352"/>
    </row>
    <row r="108" spans="1:11" ht="54" customHeight="1" thickBot="1" x14ac:dyDescent="0.35">
      <c r="A108" s="346">
        <v>3</v>
      </c>
      <c r="B108" s="556"/>
      <c r="C108" s="234" t="s">
        <v>874</v>
      </c>
      <c r="D108" s="234">
        <v>15</v>
      </c>
      <c r="E108" s="234" t="s">
        <v>875</v>
      </c>
      <c r="F108" s="234">
        <v>3.508</v>
      </c>
      <c r="G108" s="234" t="s">
        <v>871</v>
      </c>
      <c r="H108" s="234"/>
      <c r="I108" s="234">
        <v>12</v>
      </c>
      <c r="J108" s="234" t="s">
        <v>35</v>
      </c>
      <c r="K108" s="352"/>
    </row>
    <row r="109" spans="1:11" ht="54" customHeight="1" thickBot="1" x14ac:dyDescent="0.35">
      <c r="A109" s="346">
        <v>4</v>
      </c>
      <c r="B109" s="556"/>
      <c r="C109" s="234" t="s">
        <v>876</v>
      </c>
      <c r="D109" s="234">
        <v>15</v>
      </c>
      <c r="E109" s="234" t="s">
        <v>877</v>
      </c>
      <c r="F109" s="234">
        <v>5.1779999999999999</v>
      </c>
      <c r="G109" s="234" t="s">
        <v>871</v>
      </c>
      <c r="H109" s="234"/>
      <c r="I109" s="234">
        <v>12</v>
      </c>
      <c r="J109" s="234" t="s">
        <v>35</v>
      </c>
      <c r="K109" s="352"/>
    </row>
    <row r="110" spans="1:11" ht="54" customHeight="1" thickBot="1" x14ac:dyDescent="0.35">
      <c r="A110" s="346">
        <v>5</v>
      </c>
      <c r="B110" s="556"/>
      <c r="C110" s="234" t="s">
        <v>878</v>
      </c>
      <c r="D110" s="234">
        <v>10</v>
      </c>
      <c r="E110" s="234" t="s">
        <v>879</v>
      </c>
      <c r="F110" s="234">
        <v>3.048</v>
      </c>
      <c r="G110" s="234" t="s">
        <v>871</v>
      </c>
      <c r="H110" s="234"/>
      <c r="I110" s="234">
        <v>12</v>
      </c>
      <c r="J110" s="234" t="s">
        <v>35</v>
      </c>
      <c r="K110" s="352"/>
    </row>
    <row r="111" spans="1:11" ht="54" customHeight="1" thickBot="1" x14ac:dyDescent="0.35">
      <c r="A111" s="346">
        <v>6</v>
      </c>
      <c r="B111" s="556"/>
      <c r="C111" s="234" t="s">
        <v>880</v>
      </c>
      <c r="D111" s="234">
        <v>25</v>
      </c>
      <c r="E111" s="234" t="s">
        <v>881</v>
      </c>
      <c r="F111" s="234">
        <v>6.4530000000000003</v>
      </c>
      <c r="G111" s="234" t="s">
        <v>871</v>
      </c>
      <c r="H111" s="234"/>
      <c r="I111" s="234">
        <v>12</v>
      </c>
      <c r="J111" s="234" t="s">
        <v>35</v>
      </c>
      <c r="K111" s="352"/>
    </row>
    <row r="112" spans="1:11" ht="54" customHeight="1" thickBot="1" x14ac:dyDescent="0.35">
      <c r="A112" s="346">
        <v>7</v>
      </c>
      <c r="B112" s="556"/>
      <c r="C112" s="234" t="s">
        <v>878</v>
      </c>
      <c r="D112" s="234">
        <v>30</v>
      </c>
      <c r="E112" s="234" t="s">
        <v>882</v>
      </c>
      <c r="F112" s="234">
        <v>2.355</v>
      </c>
      <c r="G112" s="234" t="s">
        <v>871</v>
      </c>
      <c r="H112" s="234"/>
      <c r="I112" s="234">
        <v>12</v>
      </c>
      <c r="J112" s="234" t="s">
        <v>35</v>
      </c>
      <c r="K112" s="352"/>
    </row>
    <row r="113" spans="1:11" ht="54" customHeight="1" thickBot="1" x14ac:dyDescent="0.35">
      <c r="A113" s="346">
        <v>8</v>
      </c>
      <c r="B113" s="556"/>
      <c r="C113" s="234" t="s">
        <v>883</v>
      </c>
      <c r="D113" s="234">
        <v>30</v>
      </c>
      <c r="E113" s="234" t="s">
        <v>884</v>
      </c>
      <c r="F113" s="234">
        <v>4.3109999999999999</v>
      </c>
      <c r="G113" s="234" t="s">
        <v>871</v>
      </c>
      <c r="H113" s="234"/>
      <c r="I113" s="234">
        <v>12</v>
      </c>
      <c r="J113" s="234" t="s">
        <v>35</v>
      </c>
      <c r="K113" s="352"/>
    </row>
    <row r="114" spans="1:11" ht="54" customHeight="1" thickBot="1" x14ac:dyDescent="0.35">
      <c r="A114" s="346">
        <v>9</v>
      </c>
      <c r="B114" s="556"/>
      <c r="C114" s="234" t="s">
        <v>885</v>
      </c>
      <c r="D114" s="234">
        <v>20</v>
      </c>
      <c r="E114" s="234" t="s">
        <v>886</v>
      </c>
      <c r="F114" s="234">
        <v>7.65</v>
      </c>
      <c r="G114" s="234" t="s">
        <v>871</v>
      </c>
      <c r="H114" s="234"/>
      <c r="I114" s="234">
        <v>12</v>
      </c>
      <c r="J114" s="234" t="s">
        <v>35</v>
      </c>
      <c r="K114" s="352"/>
    </row>
    <row r="115" spans="1:11" ht="54" customHeight="1" thickBot="1" x14ac:dyDescent="0.35">
      <c r="A115" s="346">
        <v>10</v>
      </c>
      <c r="B115" s="556"/>
      <c r="C115" s="234" t="s">
        <v>887</v>
      </c>
      <c r="D115" s="234">
        <v>40</v>
      </c>
      <c r="E115" s="234" t="s">
        <v>888</v>
      </c>
      <c r="F115" s="234">
        <v>5.21</v>
      </c>
      <c r="G115" s="234" t="s">
        <v>871</v>
      </c>
      <c r="H115" s="234"/>
      <c r="I115" s="234">
        <v>12</v>
      </c>
      <c r="J115" s="234" t="s">
        <v>35</v>
      </c>
      <c r="K115" s="352"/>
    </row>
    <row r="116" spans="1:11" ht="54" customHeight="1" thickBot="1" x14ac:dyDescent="0.35">
      <c r="A116" s="346">
        <v>11</v>
      </c>
      <c r="B116" s="556"/>
      <c r="C116" s="234" t="s">
        <v>889</v>
      </c>
      <c r="D116" s="234">
        <v>22</v>
      </c>
      <c r="E116" s="234" t="s">
        <v>890</v>
      </c>
      <c r="F116" s="234">
        <v>7.4359999999999999</v>
      </c>
      <c r="G116" s="234" t="s">
        <v>871</v>
      </c>
      <c r="H116" s="234"/>
      <c r="I116" s="234">
        <v>12</v>
      </c>
      <c r="J116" s="234" t="s">
        <v>35</v>
      </c>
      <c r="K116" s="352"/>
    </row>
    <row r="117" spans="1:11" ht="54" customHeight="1" thickBot="1" x14ac:dyDescent="0.35">
      <c r="A117" s="346">
        <v>12</v>
      </c>
      <c r="B117" s="556"/>
      <c r="C117" s="234" t="s">
        <v>891</v>
      </c>
      <c r="D117" s="234">
        <v>15</v>
      </c>
      <c r="E117" s="234" t="s">
        <v>798</v>
      </c>
      <c r="F117" s="234">
        <v>7.1989999999999998</v>
      </c>
      <c r="G117" s="234" t="s">
        <v>871</v>
      </c>
      <c r="H117" s="234"/>
      <c r="I117" s="234">
        <v>12</v>
      </c>
      <c r="J117" s="234" t="s">
        <v>35</v>
      </c>
      <c r="K117" s="352"/>
    </row>
    <row r="118" spans="1:11" ht="54" customHeight="1" thickBot="1" x14ac:dyDescent="0.35">
      <c r="A118" s="346">
        <v>13</v>
      </c>
      <c r="B118" s="556"/>
      <c r="C118" s="234" t="s">
        <v>892</v>
      </c>
      <c r="D118" s="234">
        <v>30</v>
      </c>
      <c r="E118" s="234" t="s">
        <v>893</v>
      </c>
      <c r="F118" s="234">
        <v>1.9530000000000001</v>
      </c>
      <c r="G118" s="234" t="s">
        <v>871</v>
      </c>
      <c r="H118" s="234"/>
      <c r="I118" s="234">
        <v>12</v>
      </c>
      <c r="J118" s="234" t="s">
        <v>35</v>
      </c>
      <c r="K118" s="352"/>
    </row>
    <row r="119" spans="1:11" ht="54" customHeight="1" thickBot="1" x14ac:dyDescent="0.35">
      <c r="A119" s="346">
        <v>14</v>
      </c>
      <c r="B119" s="556"/>
      <c r="C119" s="234" t="s">
        <v>889</v>
      </c>
      <c r="D119" s="234">
        <v>20</v>
      </c>
      <c r="E119" s="234" t="s">
        <v>894</v>
      </c>
      <c r="F119" s="234">
        <v>5.7590000000000003</v>
      </c>
      <c r="G119" s="234" t="s">
        <v>871</v>
      </c>
      <c r="H119" s="234"/>
      <c r="I119" s="234">
        <v>12</v>
      </c>
      <c r="J119" s="234" t="s">
        <v>35</v>
      </c>
      <c r="K119" s="353"/>
    </row>
    <row r="120" spans="1:11" ht="54" customHeight="1" thickBot="1" x14ac:dyDescent="0.35">
      <c r="A120" s="346">
        <v>15</v>
      </c>
      <c r="B120" s="556"/>
      <c r="C120" s="234" t="s">
        <v>895</v>
      </c>
      <c r="D120" s="234">
        <v>15</v>
      </c>
      <c r="E120" s="234" t="s">
        <v>820</v>
      </c>
      <c r="F120" s="234">
        <v>6.8680000000000003</v>
      </c>
      <c r="G120" s="234" t="s">
        <v>871</v>
      </c>
      <c r="H120" s="234" t="s">
        <v>467</v>
      </c>
      <c r="I120" s="234">
        <v>12</v>
      </c>
      <c r="J120" s="234" t="s">
        <v>35</v>
      </c>
      <c r="K120" s="354"/>
    </row>
    <row r="121" spans="1:11" ht="54" customHeight="1" thickBot="1" x14ac:dyDescent="0.35">
      <c r="A121" s="346">
        <v>16</v>
      </c>
      <c r="B121" s="556"/>
      <c r="C121" s="234" t="s">
        <v>896</v>
      </c>
      <c r="D121" s="234">
        <v>15</v>
      </c>
      <c r="E121" s="234" t="s">
        <v>897</v>
      </c>
      <c r="F121" s="234">
        <v>3.1659999999999999</v>
      </c>
      <c r="G121" s="234" t="s">
        <v>871</v>
      </c>
      <c r="H121" s="234" t="s">
        <v>467</v>
      </c>
      <c r="I121" s="234">
        <v>12</v>
      </c>
      <c r="J121" s="234" t="s">
        <v>35</v>
      </c>
      <c r="K121" s="355"/>
    </row>
    <row r="122" spans="1:11" ht="54" customHeight="1" thickBot="1" x14ac:dyDescent="0.35">
      <c r="A122" s="346">
        <v>17</v>
      </c>
      <c r="B122" s="556"/>
      <c r="C122" s="234" t="s">
        <v>898</v>
      </c>
      <c r="D122" s="234">
        <v>10</v>
      </c>
      <c r="E122" s="234" t="s">
        <v>777</v>
      </c>
      <c r="F122" s="234">
        <v>5.3029999999999999</v>
      </c>
      <c r="G122" s="234" t="s">
        <v>871</v>
      </c>
      <c r="H122" s="234"/>
      <c r="I122" s="234">
        <v>12</v>
      </c>
      <c r="J122" s="234" t="s">
        <v>35</v>
      </c>
      <c r="K122" s="355"/>
    </row>
    <row r="123" spans="1:11" ht="54" customHeight="1" thickBot="1" x14ac:dyDescent="0.35">
      <c r="A123" s="346">
        <v>18</v>
      </c>
      <c r="B123" s="556"/>
      <c r="C123" s="234" t="s">
        <v>899</v>
      </c>
      <c r="D123" s="234">
        <v>25</v>
      </c>
      <c r="E123" s="234" t="s">
        <v>900</v>
      </c>
      <c r="F123" s="234">
        <v>3.4630000000000001</v>
      </c>
      <c r="G123" s="234" t="s">
        <v>871</v>
      </c>
      <c r="H123" s="234"/>
      <c r="I123" s="234">
        <v>12</v>
      </c>
      <c r="J123" s="234" t="s">
        <v>35</v>
      </c>
      <c r="K123" s="355"/>
    </row>
    <row r="124" spans="1:11" ht="54" customHeight="1" thickBot="1" x14ac:dyDescent="0.35">
      <c r="A124" s="346">
        <v>19</v>
      </c>
      <c r="B124" s="556"/>
      <c r="C124" s="234" t="s">
        <v>901</v>
      </c>
      <c r="D124" s="234">
        <v>30</v>
      </c>
      <c r="E124" s="234" t="s">
        <v>902</v>
      </c>
      <c r="F124" s="234">
        <v>14.866</v>
      </c>
      <c r="G124" s="234" t="s">
        <v>871</v>
      </c>
      <c r="H124" s="234"/>
      <c r="I124" s="234">
        <v>12</v>
      </c>
      <c r="J124" s="234" t="s">
        <v>35</v>
      </c>
      <c r="K124" s="355"/>
    </row>
    <row r="125" spans="1:11" ht="54" customHeight="1" thickBot="1" x14ac:dyDescent="0.35">
      <c r="A125" s="557" t="s">
        <v>903</v>
      </c>
      <c r="B125" s="558"/>
      <c r="C125" s="559"/>
      <c r="D125" s="212"/>
      <c r="E125" s="212"/>
      <c r="F125" s="213">
        <f>SUM(F106:F124)</f>
        <v>110.18199999999999</v>
      </c>
      <c r="G125" s="212"/>
      <c r="H125" s="214"/>
      <c r="I125" s="212"/>
      <c r="J125" s="212"/>
      <c r="K125" s="212"/>
    </row>
    <row r="126" spans="1:11" ht="54" customHeight="1" thickBot="1" x14ac:dyDescent="0.9">
      <c r="B126" s="171"/>
      <c r="C126" s="173"/>
      <c r="D126" s="173"/>
      <c r="E126" s="191" t="s">
        <v>452</v>
      </c>
      <c r="F126" s="172"/>
      <c r="G126" s="168"/>
    </row>
    <row r="127" spans="1:11" ht="54" customHeight="1" x14ac:dyDescent="0.3">
      <c r="A127" s="549" t="s">
        <v>0</v>
      </c>
      <c r="B127" s="549" t="s">
        <v>1</v>
      </c>
      <c r="C127" s="551" t="s">
        <v>82</v>
      </c>
      <c r="D127" s="553" t="s">
        <v>438</v>
      </c>
      <c r="E127" s="553" t="s">
        <v>439</v>
      </c>
      <c r="F127" s="572" t="s">
        <v>74</v>
      </c>
      <c r="G127" s="542" t="s">
        <v>2</v>
      </c>
      <c r="H127" s="175"/>
      <c r="I127" s="542" t="s">
        <v>440</v>
      </c>
      <c r="J127" s="542" t="s">
        <v>441</v>
      </c>
      <c r="K127" s="542" t="s">
        <v>442</v>
      </c>
    </row>
    <row r="128" spans="1:11" ht="54" customHeight="1" thickBot="1" x14ac:dyDescent="0.35">
      <c r="A128" s="550"/>
      <c r="B128" s="550"/>
      <c r="C128" s="552"/>
      <c r="D128" s="554"/>
      <c r="E128" s="554"/>
      <c r="F128" s="573"/>
      <c r="G128" s="543"/>
      <c r="I128" s="543"/>
      <c r="J128" s="543"/>
      <c r="K128" s="543"/>
    </row>
    <row r="129" spans="1:11" ht="54" customHeight="1" thickBot="1" x14ac:dyDescent="0.35">
      <c r="A129" s="335">
        <v>1</v>
      </c>
      <c r="B129" s="562" t="s">
        <v>453</v>
      </c>
      <c r="C129" s="183" t="s">
        <v>714</v>
      </c>
      <c r="D129" s="335">
        <v>5</v>
      </c>
      <c r="E129" s="336" t="s">
        <v>715</v>
      </c>
      <c r="F129" s="337">
        <v>0.46</v>
      </c>
      <c r="G129" s="338" t="s">
        <v>716</v>
      </c>
      <c r="H129" s="339"/>
      <c r="I129" s="335">
        <v>12</v>
      </c>
      <c r="J129" s="335" t="s">
        <v>35</v>
      </c>
      <c r="K129" s="338"/>
    </row>
    <row r="130" spans="1:11" ht="54" customHeight="1" thickBot="1" x14ac:dyDescent="0.35">
      <c r="A130" s="335">
        <v>2</v>
      </c>
      <c r="B130" s="563"/>
      <c r="C130" s="183" t="s">
        <v>717</v>
      </c>
      <c r="D130" s="335">
        <v>8</v>
      </c>
      <c r="E130" s="336" t="s">
        <v>718</v>
      </c>
      <c r="F130" s="337">
        <v>0.34499999999999997</v>
      </c>
      <c r="G130" s="338" t="s">
        <v>716</v>
      </c>
      <c r="H130" s="339"/>
      <c r="I130" s="335">
        <v>12</v>
      </c>
      <c r="J130" s="335" t="s">
        <v>35</v>
      </c>
      <c r="K130" s="338"/>
    </row>
    <row r="131" spans="1:11" ht="54" customHeight="1" thickBot="1" x14ac:dyDescent="0.35">
      <c r="A131" s="335">
        <v>3</v>
      </c>
      <c r="B131" s="563"/>
      <c r="C131" s="183" t="s">
        <v>719</v>
      </c>
      <c r="D131" s="335">
        <v>5</v>
      </c>
      <c r="E131" s="336" t="s">
        <v>720</v>
      </c>
      <c r="F131" s="340">
        <v>0.5</v>
      </c>
      <c r="G131" s="338" t="s">
        <v>716</v>
      </c>
      <c r="H131" s="339"/>
      <c r="I131" s="335">
        <v>12</v>
      </c>
      <c r="J131" s="335" t="s">
        <v>35</v>
      </c>
      <c r="K131" s="338"/>
    </row>
    <row r="132" spans="1:11" ht="54" customHeight="1" thickBot="1" x14ac:dyDescent="0.35">
      <c r="A132" s="335">
        <v>4</v>
      </c>
      <c r="B132" s="563"/>
      <c r="C132" s="183" t="s">
        <v>721</v>
      </c>
      <c r="D132" s="335">
        <v>8</v>
      </c>
      <c r="E132" s="336" t="s">
        <v>722</v>
      </c>
      <c r="F132" s="337">
        <v>0.4</v>
      </c>
      <c r="G132" s="338" t="s">
        <v>716</v>
      </c>
      <c r="H132" s="339"/>
      <c r="I132" s="335">
        <v>12</v>
      </c>
      <c r="J132" s="335" t="s">
        <v>35</v>
      </c>
      <c r="K132" s="338"/>
    </row>
    <row r="133" spans="1:11" ht="54" customHeight="1" thickBot="1" x14ac:dyDescent="0.35">
      <c r="A133" s="335">
        <v>5</v>
      </c>
      <c r="B133" s="563"/>
      <c r="C133" s="183" t="s">
        <v>723</v>
      </c>
      <c r="D133" s="335">
        <v>4</v>
      </c>
      <c r="E133" s="336" t="s">
        <v>724</v>
      </c>
      <c r="F133" s="337">
        <v>0.4</v>
      </c>
      <c r="G133" s="338" t="s">
        <v>716</v>
      </c>
      <c r="H133" s="339"/>
      <c r="I133" s="335">
        <v>12</v>
      </c>
      <c r="J133" s="335" t="s">
        <v>35</v>
      </c>
      <c r="K133" s="338"/>
    </row>
    <row r="134" spans="1:11" ht="54" customHeight="1" thickBot="1" x14ac:dyDescent="0.35">
      <c r="A134" s="335">
        <v>6</v>
      </c>
      <c r="B134" s="563"/>
      <c r="C134" s="183" t="s">
        <v>725</v>
      </c>
      <c r="D134" s="335">
        <v>7</v>
      </c>
      <c r="E134" s="336" t="s">
        <v>726</v>
      </c>
      <c r="F134" s="337">
        <v>3.7999999999999999E-2</v>
      </c>
      <c r="G134" s="338" t="s">
        <v>716</v>
      </c>
      <c r="H134" s="341"/>
      <c r="I134" s="335">
        <v>12</v>
      </c>
      <c r="J134" s="335" t="s">
        <v>35</v>
      </c>
      <c r="K134" s="338"/>
    </row>
    <row r="135" spans="1:11" ht="54" customHeight="1" thickBot="1" x14ac:dyDescent="0.35">
      <c r="A135" s="335">
        <v>7</v>
      </c>
      <c r="B135" s="563"/>
      <c r="C135" s="183" t="s">
        <v>727</v>
      </c>
      <c r="D135" s="335">
        <v>6</v>
      </c>
      <c r="E135" s="336" t="s">
        <v>728</v>
      </c>
      <c r="F135" s="337">
        <v>0.8</v>
      </c>
      <c r="G135" s="338" t="s">
        <v>716</v>
      </c>
      <c r="H135" s="341"/>
      <c r="I135" s="335">
        <v>12</v>
      </c>
      <c r="J135" s="335" t="s">
        <v>35</v>
      </c>
      <c r="K135" s="338"/>
    </row>
    <row r="136" spans="1:11" ht="54" customHeight="1" thickBot="1" x14ac:dyDescent="0.35">
      <c r="A136" s="335">
        <v>8</v>
      </c>
      <c r="B136" s="563"/>
      <c r="C136" s="183" t="s">
        <v>729</v>
      </c>
      <c r="D136" s="335">
        <v>2</v>
      </c>
      <c r="E136" s="336" t="s">
        <v>730</v>
      </c>
      <c r="F136" s="337">
        <v>0.45</v>
      </c>
      <c r="G136" s="338" t="s">
        <v>716</v>
      </c>
      <c r="H136" s="339"/>
      <c r="I136" s="335">
        <v>12</v>
      </c>
      <c r="J136" s="335" t="s">
        <v>35</v>
      </c>
      <c r="K136" s="338"/>
    </row>
    <row r="137" spans="1:11" ht="54" customHeight="1" thickBot="1" x14ac:dyDescent="0.35">
      <c r="A137" s="335">
        <v>9</v>
      </c>
      <c r="B137" s="564"/>
      <c r="C137" s="183" t="s">
        <v>714</v>
      </c>
      <c r="D137" s="335">
        <v>12</v>
      </c>
      <c r="E137" s="336" t="s">
        <v>731</v>
      </c>
      <c r="F137" s="337">
        <v>0.5</v>
      </c>
      <c r="G137" s="338" t="s">
        <v>716</v>
      </c>
      <c r="H137" s="339"/>
      <c r="I137" s="335">
        <v>12</v>
      </c>
      <c r="J137" s="335" t="s">
        <v>35</v>
      </c>
      <c r="K137" s="338"/>
    </row>
    <row r="138" spans="1:11" ht="54" customHeight="1" thickBot="1" x14ac:dyDescent="0.5">
      <c r="A138" s="569" t="s">
        <v>732</v>
      </c>
      <c r="B138" s="570"/>
      <c r="C138" s="571"/>
      <c r="D138" s="342"/>
      <c r="E138" s="342"/>
      <c r="F138" s="334">
        <f>SUM(F129:F137)</f>
        <v>3.8929999999999998</v>
      </c>
      <c r="G138" s="343"/>
      <c r="H138" s="344"/>
      <c r="I138" s="345"/>
      <c r="J138" s="345"/>
      <c r="K138" s="345"/>
    </row>
    <row r="139" spans="1:11" ht="54" customHeight="1" thickBot="1" x14ac:dyDescent="0.35">
      <c r="A139" s="539" t="s">
        <v>912</v>
      </c>
      <c r="B139" s="540"/>
      <c r="C139" s="541"/>
      <c r="D139" s="420"/>
      <c r="E139" s="421"/>
      <c r="F139" s="424">
        <f>F138+F125+F102+F95+F89+F82+F50+F45+F18</f>
        <v>2447.645</v>
      </c>
      <c r="G139" s="422"/>
      <c r="H139" s="423"/>
      <c r="I139" s="422"/>
      <c r="J139" s="422"/>
      <c r="K139" s="422"/>
    </row>
  </sheetData>
  <mergeCells count="109">
    <mergeCell ref="A1:K1"/>
    <mergeCell ref="A47:A48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G21:G22"/>
    <mergeCell ref="I21:I22"/>
    <mergeCell ref="J21:J22"/>
    <mergeCell ref="K21:K22"/>
    <mergeCell ref="A138:C138"/>
    <mergeCell ref="A21:A22"/>
    <mergeCell ref="B21:B22"/>
    <mergeCell ref="C21:C22"/>
    <mergeCell ref="D21:D22"/>
    <mergeCell ref="E21:E22"/>
    <mergeCell ref="F21:F22"/>
    <mergeCell ref="A50:C50"/>
    <mergeCell ref="A127:A128"/>
    <mergeCell ref="B127:B128"/>
    <mergeCell ref="C127:C128"/>
    <mergeCell ref="D127:D128"/>
    <mergeCell ref="E127:E128"/>
    <mergeCell ref="F127:F128"/>
    <mergeCell ref="B23:B44"/>
    <mergeCell ref="A45:C45"/>
    <mergeCell ref="A52:A53"/>
    <mergeCell ref="B52:B53"/>
    <mergeCell ref="C52:C53"/>
    <mergeCell ref="D52:D53"/>
    <mergeCell ref="E52:E53"/>
    <mergeCell ref="F52:F53"/>
    <mergeCell ref="F104:F105"/>
    <mergeCell ref="J127:J128"/>
    <mergeCell ref="K127:K128"/>
    <mergeCell ref="B129:B137"/>
    <mergeCell ref="G127:G128"/>
    <mergeCell ref="I127:I128"/>
    <mergeCell ref="G4:G5"/>
    <mergeCell ref="I4:I5"/>
    <mergeCell ref="J4:J5"/>
    <mergeCell ref="K4:K5"/>
    <mergeCell ref="B6:B17"/>
    <mergeCell ref="A18:C18"/>
    <mergeCell ref="A4:A5"/>
    <mergeCell ref="B4:B5"/>
    <mergeCell ref="C4:C5"/>
    <mergeCell ref="D4:D5"/>
    <mergeCell ref="E4:E5"/>
    <mergeCell ref="F4:F5"/>
    <mergeCell ref="F97:F98"/>
    <mergeCell ref="G52:G53"/>
    <mergeCell ref="I52:I53"/>
    <mergeCell ref="J52:J53"/>
    <mergeCell ref="K52:K53"/>
    <mergeCell ref="B54:B81"/>
    <mergeCell ref="A82:C82"/>
    <mergeCell ref="G84:G85"/>
    <mergeCell ref="I84:I85"/>
    <mergeCell ref="J84:J85"/>
    <mergeCell ref="K84:K85"/>
    <mergeCell ref="B86:B88"/>
    <mergeCell ref="A89:C89"/>
    <mergeCell ref="A84:A85"/>
    <mergeCell ref="B84:B85"/>
    <mergeCell ref="C84:C85"/>
    <mergeCell ref="D84:D85"/>
    <mergeCell ref="E84:E85"/>
    <mergeCell ref="F84:F85"/>
    <mergeCell ref="G97:G98"/>
    <mergeCell ref="I97:I98"/>
    <mergeCell ref="J97:J98"/>
    <mergeCell ref="K97:K98"/>
    <mergeCell ref="B99:B101"/>
    <mergeCell ref="A102:C102"/>
    <mergeCell ref="A97:A98"/>
    <mergeCell ref="B97:B98"/>
    <mergeCell ref="C97:C98"/>
    <mergeCell ref="D97:D98"/>
    <mergeCell ref="E97:E98"/>
    <mergeCell ref="A139:C139"/>
    <mergeCell ref="G91:G92"/>
    <mergeCell ref="I91:I92"/>
    <mergeCell ref="J91:J92"/>
    <mergeCell ref="K91:K92"/>
    <mergeCell ref="B93:B94"/>
    <mergeCell ref="A95:C95"/>
    <mergeCell ref="A91:A92"/>
    <mergeCell ref="B91:B92"/>
    <mergeCell ref="C91:C92"/>
    <mergeCell ref="D91:D92"/>
    <mergeCell ref="E91:E92"/>
    <mergeCell ref="F91:F92"/>
    <mergeCell ref="G104:G105"/>
    <mergeCell ref="I104:I105"/>
    <mergeCell ref="J104:J105"/>
    <mergeCell ref="K104:K105"/>
    <mergeCell ref="B106:B124"/>
    <mergeCell ref="A125:C125"/>
    <mergeCell ref="A104:A105"/>
    <mergeCell ref="B104:B105"/>
    <mergeCell ref="C104:C105"/>
    <mergeCell ref="D104:D105"/>
    <mergeCell ref="E104:E105"/>
  </mergeCells>
  <pageMargins left="0.25" right="0.25" top="0.75" bottom="0.75" header="0.3" footer="0.3"/>
  <pageSetup paperSize="9" scale="86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8DB0-4304-4A05-89CA-1372A5F12D8C}">
  <sheetPr>
    <pageSetUpPr fitToPage="1"/>
  </sheetPr>
  <dimension ref="A1:J117"/>
  <sheetViews>
    <sheetView rightToLeft="1" topLeftCell="A100" zoomScale="65" zoomScaleNormal="65" workbookViewId="0">
      <selection activeCell="F117" sqref="F117"/>
    </sheetView>
  </sheetViews>
  <sheetFormatPr defaultRowHeight="27.75" customHeight="1" x14ac:dyDescent="0.3"/>
  <cols>
    <col min="1" max="1" width="7.5546875" style="168" customWidth="1"/>
    <col min="2" max="2" width="13.6640625" style="169" customWidth="1"/>
    <col min="3" max="3" width="78.6640625" style="170" bestFit="1" customWidth="1"/>
    <col min="4" max="4" width="15.44140625" style="170" bestFit="1" customWidth="1"/>
    <col min="5" max="5" width="28.6640625" style="171" customWidth="1"/>
    <col min="6" max="6" width="24.109375" style="172" customWidth="1"/>
    <col min="7" max="7" width="16.6640625" style="172" bestFit="1" customWidth="1"/>
    <col min="8" max="8" width="27.44140625" style="172" bestFit="1" customWidth="1"/>
    <col min="9" max="9" width="21" style="168" bestFit="1" customWidth="1"/>
    <col min="10" max="10" width="37.6640625" style="168" bestFit="1" customWidth="1"/>
    <col min="11" max="11" width="16.6640625" style="168" customWidth="1"/>
    <col min="12" max="12" width="9" style="168" customWidth="1"/>
    <col min="13" max="13" width="28.33203125" style="168" customWidth="1"/>
    <col min="14" max="14" width="19" style="168" customWidth="1"/>
    <col min="15" max="15" width="18.6640625" style="168" customWidth="1"/>
    <col min="16" max="255" width="8.88671875" style="168"/>
    <col min="256" max="256" width="5.44140625" style="168" customWidth="1"/>
    <col min="257" max="257" width="13.6640625" style="168" customWidth="1"/>
    <col min="258" max="258" width="66.33203125" style="168" customWidth="1"/>
    <col min="259" max="259" width="15.44140625" style="168" bestFit="1" customWidth="1"/>
    <col min="260" max="260" width="28.6640625" style="168" customWidth="1"/>
    <col min="261" max="261" width="24.109375" style="168" customWidth="1"/>
    <col min="262" max="262" width="16.6640625" style="168" bestFit="1" customWidth="1"/>
    <col min="263" max="263" width="0" style="168" hidden="1" customWidth="1"/>
    <col min="264" max="264" width="27.44140625" style="168" bestFit="1" customWidth="1"/>
    <col min="265" max="265" width="21" style="168" bestFit="1" customWidth="1"/>
    <col min="266" max="266" width="37.6640625" style="168" bestFit="1" customWidth="1"/>
    <col min="267" max="267" width="16.6640625" style="168" customWidth="1"/>
    <col min="268" max="268" width="9" style="168" customWidth="1"/>
    <col min="269" max="269" width="28.33203125" style="168" customWidth="1"/>
    <col min="270" max="270" width="19" style="168" customWidth="1"/>
    <col min="271" max="271" width="18.6640625" style="168" customWidth="1"/>
    <col min="272" max="511" width="8.88671875" style="168"/>
    <col min="512" max="512" width="5.44140625" style="168" customWidth="1"/>
    <col min="513" max="513" width="13.6640625" style="168" customWidth="1"/>
    <col min="514" max="514" width="66.33203125" style="168" customWidth="1"/>
    <col min="515" max="515" width="15.44140625" style="168" bestFit="1" customWidth="1"/>
    <col min="516" max="516" width="28.6640625" style="168" customWidth="1"/>
    <col min="517" max="517" width="24.109375" style="168" customWidth="1"/>
    <col min="518" max="518" width="16.6640625" style="168" bestFit="1" customWidth="1"/>
    <col min="519" max="519" width="0" style="168" hidden="1" customWidth="1"/>
    <col min="520" max="520" width="27.44140625" style="168" bestFit="1" customWidth="1"/>
    <col min="521" max="521" width="21" style="168" bestFit="1" customWidth="1"/>
    <col min="522" max="522" width="37.6640625" style="168" bestFit="1" customWidth="1"/>
    <col min="523" max="523" width="16.6640625" style="168" customWidth="1"/>
    <col min="524" max="524" width="9" style="168" customWidth="1"/>
    <col min="525" max="525" width="28.33203125" style="168" customWidth="1"/>
    <col min="526" max="526" width="19" style="168" customWidth="1"/>
    <col min="527" max="527" width="18.6640625" style="168" customWidth="1"/>
    <col min="528" max="767" width="8.88671875" style="168"/>
    <col min="768" max="768" width="5.44140625" style="168" customWidth="1"/>
    <col min="769" max="769" width="13.6640625" style="168" customWidth="1"/>
    <col min="770" max="770" width="66.33203125" style="168" customWidth="1"/>
    <col min="771" max="771" width="15.44140625" style="168" bestFit="1" customWidth="1"/>
    <col min="772" max="772" width="28.6640625" style="168" customWidth="1"/>
    <col min="773" max="773" width="24.109375" style="168" customWidth="1"/>
    <col min="774" max="774" width="16.6640625" style="168" bestFit="1" customWidth="1"/>
    <col min="775" max="775" width="0" style="168" hidden="1" customWidth="1"/>
    <col min="776" max="776" width="27.44140625" style="168" bestFit="1" customWidth="1"/>
    <col min="777" max="777" width="21" style="168" bestFit="1" customWidth="1"/>
    <col min="778" max="778" width="37.6640625" style="168" bestFit="1" customWidth="1"/>
    <col min="779" max="779" width="16.6640625" style="168" customWidth="1"/>
    <col min="780" max="780" width="9" style="168" customWidth="1"/>
    <col min="781" max="781" width="28.33203125" style="168" customWidth="1"/>
    <col min="782" max="782" width="19" style="168" customWidth="1"/>
    <col min="783" max="783" width="18.6640625" style="168" customWidth="1"/>
    <col min="784" max="1023" width="8.88671875" style="168"/>
    <col min="1024" max="1024" width="5.44140625" style="168" customWidth="1"/>
    <col min="1025" max="1025" width="13.6640625" style="168" customWidth="1"/>
    <col min="1026" max="1026" width="66.33203125" style="168" customWidth="1"/>
    <col min="1027" max="1027" width="15.44140625" style="168" bestFit="1" customWidth="1"/>
    <col min="1028" max="1028" width="28.6640625" style="168" customWidth="1"/>
    <col min="1029" max="1029" width="24.109375" style="168" customWidth="1"/>
    <col min="1030" max="1030" width="16.6640625" style="168" bestFit="1" customWidth="1"/>
    <col min="1031" max="1031" width="0" style="168" hidden="1" customWidth="1"/>
    <col min="1032" max="1032" width="27.44140625" style="168" bestFit="1" customWidth="1"/>
    <col min="1033" max="1033" width="21" style="168" bestFit="1" customWidth="1"/>
    <col min="1034" max="1034" width="37.6640625" style="168" bestFit="1" customWidth="1"/>
    <col min="1035" max="1035" width="16.6640625" style="168" customWidth="1"/>
    <col min="1036" max="1036" width="9" style="168" customWidth="1"/>
    <col min="1037" max="1037" width="28.33203125" style="168" customWidth="1"/>
    <col min="1038" max="1038" width="19" style="168" customWidth="1"/>
    <col min="1039" max="1039" width="18.6640625" style="168" customWidth="1"/>
    <col min="1040" max="1279" width="8.88671875" style="168"/>
    <col min="1280" max="1280" width="5.44140625" style="168" customWidth="1"/>
    <col min="1281" max="1281" width="13.6640625" style="168" customWidth="1"/>
    <col min="1282" max="1282" width="66.33203125" style="168" customWidth="1"/>
    <col min="1283" max="1283" width="15.44140625" style="168" bestFit="1" customWidth="1"/>
    <col min="1284" max="1284" width="28.6640625" style="168" customWidth="1"/>
    <col min="1285" max="1285" width="24.109375" style="168" customWidth="1"/>
    <col min="1286" max="1286" width="16.6640625" style="168" bestFit="1" customWidth="1"/>
    <col min="1287" max="1287" width="0" style="168" hidden="1" customWidth="1"/>
    <col min="1288" max="1288" width="27.44140625" style="168" bestFit="1" customWidth="1"/>
    <col min="1289" max="1289" width="21" style="168" bestFit="1" customWidth="1"/>
    <col min="1290" max="1290" width="37.6640625" style="168" bestFit="1" customWidth="1"/>
    <col min="1291" max="1291" width="16.6640625" style="168" customWidth="1"/>
    <col min="1292" max="1292" width="9" style="168" customWidth="1"/>
    <col min="1293" max="1293" width="28.33203125" style="168" customWidth="1"/>
    <col min="1294" max="1294" width="19" style="168" customWidth="1"/>
    <col min="1295" max="1295" width="18.6640625" style="168" customWidth="1"/>
    <col min="1296" max="1535" width="8.88671875" style="168"/>
    <col min="1536" max="1536" width="5.44140625" style="168" customWidth="1"/>
    <col min="1537" max="1537" width="13.6640625" style="168" customWidth="1"/>
    <col min="1538" max="1538" width="66.33203125" style="168" customWidth="1"/>
    <col min="1539" max="1539" width="15.44140625" style="168" bestFit="1" customWidth="1"/>
    <col min="1540" max="1540" width="28.6640625" style="168" customWidth="1"/>
    <col min="1541" max="1541" width="24.109375" style="168" customWidth="1"/>
    <col min="1542" max="1542" width="16.6640625" style="168" bestFit="1" customWidth="1"/>
    <col min="1543" max="1543" width="0" style="168" hidden="1" customWidth="1"/>
    <col min="1544" max="1544" width="27.44140625" style="168" bestFit="1" customWidth="1"/>
    <col min="1545" max="1545" width="21" style="168" bestFit="1" customWidth="1"/>
    <col min="1546" max="1546" width="37.6640625" style="168" bestFit="1" customWidth="1"/>
    <col min="1547" max="1547" width="16.6640625" style="168" customWidth="1"/>
    <col min="1548" max="1548" width="9" style="168" customWidth="1"/>
    <col min="1549" max="1549" width="28.33203125" style="168" customWidth="1"/>
    <col min="1550" max="1550" width="19" style="168" customWidth="1"/>
    <col min="1551" max="1551" width="18.6640625" style="168" customWidth="1"/>
    <col min="1552" max="1791" width="8.88671875" style="168"/>
    <col min="1792" max="1792" width="5.44140625" style="168" customWidth="1"/>
    <col min="1793" max="1793" width="13.6640625" style="168" customWidth="1"/>
    <col min="1794" max="1794" width="66.33203125" style="168" customWidth="1"/>
    <col min="1795" max="1795" width="15.44140625" style="168" bestFit="1" customWidth="1"/>
    <col min="1796" max="1796" width="28.6640625" style="168" customWidth="1"/>
    <col min="1797" max="1797" width="24.109375" style="168" customWidth="1"/>
    <col min="1798" max="1798" width="16.6640625" style="168" bestFit="1" customWidth="1"/>
    <col min="1799" max="1799" width="0" style="168" hidden="1" customWidth="1"/>
    <col min="1800" max="1800" width="27.44140625" style="168" bestFit="1" customWidth="1"/>
    <col min="1801" max="1801" width="21" style="168" bestFit="1" customWidth="1"/>
    <col min="1802" max="1802" width="37.6640625" style="168" bestFit="1" customWidth="1"/>
    <col min="1803" max="1803" width="16.6640625" style="168" customWidth="1"/>
    <col min="1804" max="1804" width="9" style="168" customWidth="1"/>
    <col min="1805" max="1805" width="28.33203125" style="168" customWidth="1"/>
    <col min="1806" max="1806" width="19" style="168" customWidth="1"/>
    <col min="1807" max="1807" width="18.6640625" style="168" customWidth="1"/>
    <col min="1808" max="2047" width="8.88671875" style="168"/>
    <col min="2048" max="2048" width="5.44140625" style="168" customWidth="1"/>
    <col min="2049" max="2049" width="13.6640625" style="168" customWidth="1"/>
    <col min="2050" max="2050" width="66.33203125" style="168" customWidth="1"/>
    <col min="2051" max="2051" width="15.44140625" style="168" bestFit="1" customWidth="1"/>
    <col min="2052" max="2052" width="28.6640625" style="168" customWidth="1"/>
    <col min="2053" max="2053" width="24.109375" style="168" customWidth="1"/>
    <col min="2054" max="2054" width="16.6640625" style="168" bestFit="1" customWidth="1"/>
    <col min="2055" max="2055" width="0" style="168" hidden="1" customWidth="1"/>
    <col min="2056" max="2056" width="27.44140625" style="168" bestFit="1" customWidth="1"/>
    <col min="2057" max="2057" width="21" style="168" bestFit="1" customWidth="1"/>
    <col min="2058" max="2058" width="37.6640625" style="168" bestFit="1" customWidth="1"/>
    <col min="2059" max="2059" width="16.6640625" style="168" customWidth="1"/>
    <col min="2060" max="2060" width="9" style="168" customWidth="1"/>
    <col min="2061" max="2061" width="28.33203125" style="168" customWidth="1"/>
    <col min="2062" max="2062" width="19" style="168" customWidth="1"/>
    <col min="2063" max="2063" width="18.6640625" style="168" customWidth="1"/>
    <col min="2064" max="2303" width="8.88671875" style="168"/>
    <col min="2304" max="2304" width="5.44140625" style="168" customWidth="1"/>
    <col min="2305" max="2305" width="13.6640625" style="168" customWidth="1"/>
    <col min="2306" max="2306" width="66.33203125" style="168" customWidth="1"/>
    <col min="2307" max="2307" width="15.44140625" style="168" bestFit="1" customWidth="1"/>
    <col min="2308" max="2308" width="28.6640625" style="168" customWidth="1"/>
    <col min="2309" max="2309" width="24.109375" style="168" customWidth="1"/>
    <col min="2310" max="2310" width="16.6640625" style="168" bestFit="1" customWidth="1"/>
    <col min="2311" max="2311" width="0" style="168" hidden="1" customWidth="1"/>
    <col min="2312" max="2312" width="27.44140625" style="168" bestFit="1" customWidth="1"/>
    <col min="2313" max="2313" width="21" style="168" bestFit="1" customWidth="1"/>
    <col min="2314" max="2314" width="37.6640625" style="168" bestFit="1" customWidth="1"/>
    <col min="2315" max="2315" width="16.6640625" style="168" customWidth="1"/>
    <col min="2316" max="2316" width="9" style="168" customWidth="1"/>
    <col min="2317" max="2317" width="28.33203125" style="168" customWidth="1"/>
    <col min="2318" max="2318" width="19" style="168" customWidth="1"/>
    <col min="2319" max="2319" width="18.6640625" style="168" customWidth="1"/>
    <col min="2320" max="2559" width="8.88671875" style="168"/>
    <col min="2560" max="2560" width="5.44140625" style="168" customWidth="1"/>
    <col min="2561" max="2561" width="13.6640625" style="168" customWidth="1"/>
    <col min="2562" max="2562" width="66.33203125" style="168" customWidth="1"/>
    <col min="2563" max="2563" width="15.44140625" style="168" bestFit="1" customWidth="1"/>
    <col min="2564" max="2564" width="28.6640625" style="168" customWidth="1"/>
    <col min="2565" max="2565" width="24.109375" style="168" customWidth="1"/>
    <col min="2566" max="2566" width="16.6640625" style="168" bestFit="1" customWidth="1"/>
    <col min="2567" max="2567" width="0" style="168" hidden="1" customWidth="1"/>
    <col min="2568" max="2568" width="27.44140625" style="168" bestFit="1" customWidth="1"/>
    <col min="2569" max="2569" width="21" style="168" bestFit="1" customWidth="1"/>
    <col min="2570" max="2570" width="37.6640625" style="168" bestFit="1" customWidth="1"/>
    <col min="2571" max="2571" width="16.6640625" style="168" customWidth="1"/>
    <col min="2572" max="2572" width="9" style="168" customWidth="1"/>
    <col min="2573" max="2573" width="28.33203125" style="168" customWidth="1"/>
    <col min="2574" max="2574" width="19" style="168" customWidth="1"/>
    <col min="2575" max="2575" width="18.6640625" style="168" customWidth="1"/>
    <col min="2576" max="2815" width="8.88671875" style="168"/>
    <col min="2816" max="2816" width="5.44140625" style="168" customWidth="1"/>
    <col min="2817" max="2817" width="13.6640625" style="168" customWidth="1"/>
    <col min="2818" max="2818" width="66.33203125" style="168" customWidth="1"/>
    <col min="2819" max="2819" width="15.44140625" style="168" bestFit="1" customWidth="1"/>
    <col min="2820" max="2820" width="28.6640625" style="168" customWidth="1"/>
    <col min="2821" max="2821" width="24.109375" style="168" customWidth="1"/>
    <col min="2822" max="2822" width="16.6640625" style="168" bestFit="1" customWidth="1"/>
    <col min="2823" max="2823" width="0" style="168" hidden="1" customWidth="1"/>
    <col min="2824" max="2824" width="27.44140625" style="168" bestFit="1" customWidth="1"/>
    <col min="2825" max="2825" width="21" style="168" bestFit="1" customWidth="1"/>
    <col min="2826" max="2826" width="37.6640625" style="168" bestFit="1" customWidth="1"/>
    <col min="2827" max="2827" width="16.6640625" style="168" customWidth="1"/>
    <col min="2828" max="2828" width="9" style="168" customWidth="1"/>
    <col min="2829" max="2829" width="28.33203125" style="168" customWidth="1"/>
    <col min="2830" max="2830" width="19" style="168" customWidth="1"/>
    <col min="2831" max="2831" width="18.6640625" style="168" customWidth="1"/>
    <col min="2832" max="3071" width="8.88671875" style="168"/>
    <col min="3072" max="3072" width="5.44140625" style="168" customWidth="1"/>
    <col min="3073" max="3073" width="13.6640625" style="168" customWidth="1"/>
    <col min="3074" max="3074" width="66.33203125" style="168" customWidth="1"/>
    <col min="3075" max="3075" width="15.44140625" style="168" bestFit="1" customWidth="1"/>
    <col min="3076" max="3076" width="28.6640625" style="168" customWidth="1"/>
    <col min="3077" max="3077" width="24.109375" style="168" customWidth="1"/>
    <col min="3078" max="3078" width="16.6640625" style="168" bestFit="1" customWidth="1"/>
    <col min="3079" max="3079" width="0" style="168" hidden="1" customWidth="1"/>
    <col min="3080" max="3080" width="27.44140625" style="168" bestFit="1" customWidth="1"/>
    <col min="3081" max="3081" width="21" style="168" bestFit="1" customWidth="1"/>
    <col min="3082" max="3082" width="37.6640625" style="168" bestFit="1" customWidth="1"/>
    <col min="3083" max="3083" width="16.6640625" style="168" customWidth="1"/>
    <col min="3084" max="3084" width="9" style="168" customWidth="1"/>
    <col min="3085" max="3085" width="28.33203125" style="168" customWidth="1"/>
    <col min="3086" max="3086" width="19" style="168" customWidth="1"/>
    <col min="3087" max="3087" width="18.6640625" style="168" customWidth="1"/>
    <col min="3088" max="3327" width="8.88671875" style="168"/>
    <col min="3328" max="3328" width="5.44140625" style="168" customWidth="1"/>
    <col min="3329" max="3329" width="13.6640625" style="168" customWidth="1"/>
    <col min="3330" max="3330" width="66.33203125" style="168" customWidth="1"/>
    <col min="3331" max="3331" width="15.44140625" style="168" bestFit="1" customWidth="1"/>
    <col min="3332" max="3332" width="28.6640625" style="168" customWidth="1"/>
    <col min="3333" max="3333" width="24.109375" style="168" customWidth="1"/>
    <col min="3334" max="3334" width="16.6640625" style="168" bestFit="1" customWidth="1"/>
    <col min="3335" max="3335" width="0" style="168" hidden="1" customWidth="1"/>
    <col min="3336" max="3336" width="27.44140625" style="168" bestFit="1" customWidth="1"/>
    <col min="3337" max="3337" width="21" style="168" bestFit="1" customWidth="1"/>
    <col min="3338" max="3338" width="37.6640625" style="168" bestFit="1" customWidth="1"/>
    <col min="3339" max="3339" width="16.6640625" style="168" customWidth="1"/>
    <col min="3340" max="3340" width="9" style="168" customWidth="1"/>
    <col min="3341" max="3341" width="28.33203125" style="168" customWidth="1"/>
    <col min="3342" max="3342" width="19" style="168" customWidth="1"/>
    <col min="3343" max="3343" width="18.6640625" style="168" customWidth="1"/>
    <col min="3344" max="3583" width="8.88671875" style="168"/>
    <col min="3584" max="3584" width="5.44140625" style="168" customWidth="1"/>
    <col min="3585" max="3585" width="13.6640625" style="168" customWidth="1"/>
    <col min="3586" max="3586" width="66.33203125" style="168" customWidth="1"/>
    <col min="3587" max="3587" width="15.44140625" style="168" bestFit="1" customWidth="1"/>
    <col min="3588" max="3588" width="28.6640625" style="168" customWidth="1"/>
    <col min="3589" max="3589" width="24.109375" style="168" customWidth="1"/>
    <col min="3590" max="3590" width="16.6640625" style="168" bestFit="1" customWidth="1"/>
    <col min="3591" max="3591" width="0" style="168" hidden="1" customWidth="1"/>
    <col min="3592" max="3592" width="27.44140625" style="168" bestFit="1" customWidth="1"/>
    <col min="3593" max="3593" width="21" style="168" bestFit="1" customWidth="1"/>
    <col min="3594" max="3594" width="37.6640625" style="168" bestFit="1" customWidth="1"/>
    <col min="3595" max="3595" width="16.6640625" style="168" customWidth="1"/>
    <col min="3596" max="3596" width="9" style="168" customWidth="1"/>
    <col min="3597" max="3597" width="28.33203125" style="168" customWidth="1"/>
    <col min="3598" max="3598" width="19" style="168" customWidth="1"/>
    <col min="3599" max="3599" width="18.6640625" style="168" customWidth="1"/>
    <col min="3600" max="3839" width="8.88671875" style="168"/>
    <col min="3840" max="3840" width="5.44140625" style="168" customWidth="1"/>
    <col min="3841" max="3841" width="13.6640625" style="168" customWidth="1"/>
    <col min="3842" max="3842" width="66.33203125" style="168" customWidth="1"/>
    <col min="3843" max="3843" width="15.44140625" style="168" bestFit="1" customWidth="1"/>
    <col min="3844" max="3844" width="28.6640625" style="168" customWidth="1"/>
    <col min="3845" max="3845" width="24.109375" style="168" customWidth="1"/>
    <col min="3846" max="3846" width="16.6640625" style="168" bestFit="1" customWidth="1"/>
    <col min="3847" max="3847" width="0" style="168" hidden="1" customWidth="1"/>
    <col min="3848" max="3848" width="27.44140625" style="168" bestFit="1" customWidth="1"/>
    <col min="3849" max="3849" width="21" style="168" bestFit="1" customWidth="1"/>
    <col min="3850" max="3850" width="37.6640625" style="168" bestFit="1" customWidth="1"/>
    <col min="3851" max="3851" width="16.6640625" style="168" customWidth="1"/>
    <col min="3852" max="3852" width="9" style="168" customWidth="1"/>
    <col min="3853" max="3853" width="28.33203125" style="168" customWidth="1"/>
    <col min="3854" max="3854" width="19" style="168" customWidth="1"/>
    <col min="3855" max="3855" width="18.6640625" style="168" customWidth="1"/>
    <col min="3856" max="4095" width="8.88671875" style="168"/>
    <col min="4096" max="4096" width="5.44140625" style="168" customWidth="1"/>
    <col min="4097" max="4097" width="13.6640625" style="168" customWidth="1"/>
    <col min="4098" max="4098" width="66.33203125" style="168" customWidth="1"/>
    <col min="4099" max="4099" width="15.44140625" style="168" bestFit="1" customWidth="1"/>
    <col min="4100" max="4100" width="28.6640625" style="168" customWidth="1"/>
    <col min="4101" max="4101" width="24.109375" style="168" customWidth="1"/>
    <col min="4102" max="4102" width="16.6640625" style="168" bestFit="1" customWidth="1"/>
    <col min="4103" max="4103" width="0" style="168" hidden="1" customWidth="1"/>
    <col min="4104" max="4104" width="27.44140625" style="168" bestFit="1" customWidth="1"/>
    <col min="4105" max="4105" width="21" style="168" bestFit="1" customWidth="1"/>
    <col min="4106" max="4106" width="37.6640625" style="168" bestFit="1" customWidth="1"/>
    <col min="4107" max="4107" width="16.6640625" style="168" customWidth="1"/>
    <col min="4108" max="4108" width="9" style="168" customWidth="1"/>
    <col min="4109" max="4109" width="28.33203125" style="168" customWidth="1"/>
    <col min="4110" max="4110" width="19" style="168" customWidth="1"/>
    <col min="4111" max="4111" width="18.6640625" style="168" customWidth="1"/>
    <col min="4112" max="4351" width="8.88671875" style="168"/>
    <col min="4352" max="4352" width="5.44140625" style="168" customWidth="1"/>
    <col min="4353" max="4353" width="13.6640625" style="168" customWidth="1"/>
    <col min="4354" max="4354" width="66.33203125" style="168" customWidth="1"/>
    <col min="4355" max="4355" width="15.44140625" style="168" bestFit="1" customWidth="1"/>
    <col min="4356" max="4356" width="28.6640625" style="168" customWidth="1"/>
    <col min="4357" max="4357" width="24.109375" style="168" customWidth="1"/>
    <col min="4358" max="4358" width="16.6640625" style="168" bestFit="1" customWidth="1"/>
    <col min="4359" max="4359" width="0" style="168" hidden="1" customWidth="1"/>
    <col min="4360" max="4360" width="27.44140625" style="168" bestFit="1" customWidth="1"/>
    <col min="4361" max="4361" width="21" style="168" bestFit="1" customWidth="1"/>
    <col min="4362" max="4362" width="37.6640625" style="168" bestFit="1" customWidth="1"/>
    <col min="4363" max="4363" width="16.6640625" style="168" customWidth="1"/>
    <col min="4364" max="4364" width="9" style="168" customWidth="1"/>
    <col min="4365" max="4365" width="28.33203125" style="168" customWidth="1"/>
    <col min="4366" max="4366" width="19" style="168" customWidth="1"/>
    <col min="4367" max="4367" width="18.6640625" style="168" customWidth="1"/>
    <col min="4368" max="4607" width="8.88671875" style="168"/>
    <col min="4608" max="4608" width="5.44140625" style="168" customWidth="1"/>
    <col min="4609" max="4609" width="13.6640625" style="168" customWidth="1"/>
    <col min="4610" max="4610" width="66.33203125" style="168" customWidth="1"/>
    <col min="4611" max="4611" width="15.44140625" style="168" bestFit="1" customWidth="1"/>
    <col min="4612" max="4612" width="28.6640625" style="168" customWidth="1"/>
    <col min="4613" max="4613" width="24.109375" style="168" customWidth="1"/>
    <col min="4614" max="4614" width="16.6640625" style="168" bestFit="1" customWidth="1"/>
    <col min="4615" max="4615" width="0" style="168" hidden="1" customWidth="1"/>
    <col min="4616" max="4616" width="27.44140625" style="168" bestFit="1" customWidth="1"/>
    <col min="4617" max="4617" width="21" style="168" bestFit="1" customWidth="1"/>
    <col min="4618" max="4618" width="37.6640625" style="168" bestFit="1" customWidth="1"/>
    <col min="4619" max="4619" width="16.6640625" style="168" customWidth="1"/>
    <col min="4620" max="4620" width="9" style="168" customWidth="1"/>
    <col min="4621" max="4621" width="28.33203125" style="168" customWidth="1"/>
    <col min="4622" max="4622" width="19" style="168" customWidth="1"/>
    <col min="4623" max="4623" width="18.6640625" style="168" customWidth="1"/>
    <col min="4624" max="4863" width="8.88671875" style="168"/>
    <col min="4864" max="4864" width="5.44140625" style="168" customWidth="1"/>
    <col min="4865" max="4865" width="13.6640625" style="168" customWidth="1"/>
    <col min="4866" max="4866" width="66.33203125" style="168" customWidth="1"/>
    <col min="4867" max="4867" width="15.44140625" style="168" bestFit="1" customWidth="1"/>
    <col min="4868" max="4868" width="28.6640625" style="168" customWidth="1"/>
    <col min="4869" max="4869" width="24.109375" style="168" customWidth="1"/>
    <col min="4870" max="4870" width="16.6640625" style="168" bestFit="1" customWidth="1"/>
    <col min="4871" max="4871" width="0" style="168" hidden="1" customWidth="1"/>
    <col min="4872" max="4872" width="27.44140625" style="168" bestFit="1" customWidth="1"/>
    <col min="4873" max="4873" width="21" style="168" bestFit="1" customWidth="1"/>
    <col min="4874" max="4874" width="37.6640625" style="168" bestFit="1" customWidth="1"/>
    <col min="4875" max="4875" width="16.6640625" style="168" customWidth="1"/>
    <col min="4876" max="4876" width="9" style="168" customWidth="1"/>
    <col min="4877" max="4877" width="28.33203125" style="168" customWidth="1"/>
    <col min="4878" max="4878" width="19" style="168" customWidth="1"/>
    <col min="4879" max="4879" width="18.6640625" style="168" customWidth="1"/>
    <col min="4880" max="5119" width="8.88671875" style="168"/>
    <col min="5120" max="5120" width="5.44140625" style="168" customWidth="1"/>
    <col min="5121" max="5121" width="13.6640625" style="168" customWidth="1"/>
    <col min="5122" max="5122" width="66.33203125" style="168" customWidth="1"/>
    <col min="5123" max="5123" width="15.44140625" style="168" bestFit="1" customWidth="1"/>
    <col min="5124" max="5124" width="28.6640625" style="168" customWidth="1"/>
    <col min="5125" max="5125" width="24.109375" style="168" customWidth="1"/>
    <col min="5126" max="5126" width="16.6640625" style="168" bestFit="1" customWidth="1"/>
    <col min="5127" max="5127" width="0" style="168" hidden="1" customWidth="1"/>
    <col min="5128" max="5128" width="27.44140625" style="168" bestFit="1" customWidth="1"/>
    <col min="5129" max="5129" width="21" style="168" bestFit="1" customWidth="1"/>
    <col min="5130" max="5130" width="37.6640625" style="168" bestFit="1" customWidth="1"/>
    <col min="5131" max="5131" width="16.6640625" style="168" customWidth="1"/>
    <col min="5132" max="5132" width="9" style="168" customWidth="1"/>
    <col min="5133" max="5133" width="28.33203125" style="168" customWidth="1"/>
    <col min="5134" max="5134" width="19" style="168" customWidth="1"/>
    <col min="5135" max="5135" width="18.6640625" style="168" customWidth="1"/>
    <col min="5136" max="5375" width="8.88671875" style="168"/>
    <col min="5376" max="5376" width="5.44140625" style="168" customWidth="1"/>
    <col min="5377" max="5377" width="13.6640625" style="168" customWidth="1"/>
    <col min="5378" max="5378" width="66.33203125" style="168" customWidth="1"/>
    <col min="5379" max="5379" width="15.44140625" style="168" bestFit="1" customWidth="1"/>
    <col min="5380" max="5380" width="28.6640625" style="168" customWidth="1"/>
    <col min="5381" max="5381" width="24.109375" style="168" customWidth="1"/>
    <col min="5382" max="5382" width="16.6640625" style="168" bestFit="1" customWidth="1"/>
    <col min="5383" max="5383" width="0" style="168" hidden="1" customWidth="1"/>
    <col min="5384" max="5384" width="27.44140625" style="168" bestFit="1" customWidth="1"/>
    <col min="5385" max="5385" width="21" style="168" bestFit="1" customWidth="1"/>
    <col min="5386" max="5386" width="37.6640625" style="168" bestFit="1" customWidth="1"/>
    <col min="5387" max="5387" width="16.6640625" style="168" customWidth="1"/>
    <col min="5388" max="5388" width="9" style="168" customWidth="1"/>
    <col min="5389" max="5389" width="28.33203125" style="168" customWidth="1"/>
    <col min="5390" max="5390" width="19" style="168" customWidth="1"/>
    <col min="5391" max="5391" width="18.6640625" style="168" customWidth="1"/>
    <col min="5392" max="5631" width="8.88671875" style="168"/>
    <col min="5632" max="5632" width="5.44140625" style="168" customWidth="1"/>
    <col min="5633" max="5633" width="13.6640625" style="168" customWidth="1"/>
    <col min="5634" max="5634" width="66.33203125" style="168" customWidth="1"/>
    <col min="5635" max="5635" width="15.44140625" style="168" bestFit="1" customWidth="1"/>
    <col min="5636" max="5636" width="28.6640625" style="168" customWidth="1"/>
    <col min="5637" max="5637" width="24.109375" style="168" customWidth="1"/>
    <col min="5638" max="5638" width="16.6640625" style="168" bestFit="1" customWidth="1"/>
    <col min="5639" max="5639" width="0" style="168" hidden="1" customWidth="1"/>
    <col min="5640" max="5640" width="27.44140625" style="168" bestFit="1" customWidth="1"/>
    <col min="5641" max="5641" width="21" style="168" bestFit="1" customWidth="1"/>
    <col min="5642" max="5642" width="37.6640625" style="168" bestFit="1" customWidth="1"/>
    <col min="5643" max="5643" width="16.6640625" style="168" customWidth="1"/>
    <col min="5644" max="5644" width="9" style="168" customWidth="1"/>
    <col min="5645" max="5645" width="28.33203125" style="168" customWidth="1"/>
    <col min="5646" max="5646" width="19" style="168" customWidth="1"/>
    <col min="5647" max="5647" width="18.6640625" style="168" customWidth="1"/>
    <col min="5648" max="5887" width="8.88671875" style="168"/>
    <col min="5888" max="5888" width="5.44140625" style="168" customWidth="1"/>
    <col min="5889" max="5889" width="13.6640625" style="168" customWidth="1"/>
    <col min="5890" max="5890" width="66.33203125" style="168" customWidth="1"/>
    <col min="5891" max="5891" width="15.44140625" style="168" bestFit="1" customWidth="1"/>
    <col min="5892" max="5892" width="28.6640625" style="168" customWidth="1"/>
    <col min="5893" max="5893" width="24.109375" style="168" customWidth="1"/>
    <col min="5894" max="5894" width="16.6640625" style="168" bestFit="1" customWidth="1"/>
    <col min="5895" max="5895" width="0" style="168" hidden="1" customWidth="1"/>
    <col min="5896" max="5896" width="27.44140625" style="168" bestFit="1" customWidth="1"/>
    <col min="5897" max="5897" width="21" style="168" bestFit="1" customWidth="1"/>
    <col min="5898" max="5898" width="37.6640625" style="168" bestFit="1" customWidth="1"/>
    <col min="5899" max="5899" width="16.6640625" style="168" customWidth="1"/>
    <col min="5900" max="5900" width="9" style="168" customWidth="1"/>
    <col min="5901" max="5901" width="28.33203125" style="168" customWidth="1"/>
    <col min="5902" max="5902" width="19" style="168" customWidth="1"/>
    <col min="5903" max="5903" width="18.6640625" style="168" customWidth="1"/>
    <col min="5904" max="6143" width="8.88671875" style="168"/>
    <col min="6144" max="6144" width="5.44140625" style="168" customWidth="1"/>
    <col min="6145" max="6145" width="13.6640625" style="168" customWidth="1"/>
    <col min="6146" max="6146" width="66.33203125" style="168" customWidth="1"/>
    <col min="6147" max="6147" width="15.44140625" style="168" bestFit="1" customWidth="1"/>
    <col min="6148" max="6148" width="28.6640625" style="168" customWidth="1"/>
    <col min="6149" max="6149" width="24.109375" style="168" customWidth="1"/>
    <col min="6150" max="6150" width="16.6640625" style="168" bestFit="1" customWidth="1"/>
    <col min="6151" max="6151" width="0" style="168" hidden="1" customWidth="1"/>
    <col min="6152" max="6152" width="27.44140625" style="168" bestFit="1" customWidth="1"/>
    <col min="6153" max="6153" width="21" style="168" bestFit="1" customWidth="1"/>
    <col min="6154" max="6154" width="37.6640625" style="168" bestFit="1" customWidth="1"/>
    <col min="6155" max="6155" width="16.6640625" style="168" customWidth="1"/>
    <col min="6156" max="6156" width="9" style="168" customWidth="1"/>
    <col min="6157" max="6157" width="28.33203125" style="168" customWidth="1"/>
    <col min="6158" max="6158" width="19" style="168" customWidth="1"/>
    <col min="6159" max="6159" width="18.6640625" style="168" customWidth="1"/>
    <col min="6160" max="6399" width="8.88671875" style="168"/>
    <col min="6400" max="6400" width="5.44140625" style="168" customWidth="1"/>
    <col min="6401" max="6401" width="13.6640625" style="168" customWidth="1"/>
    <col min="6402" max="6402" width="66.33203125" style="168" customWidth="1"/>
    <col min="6403" max="6403" width="15.44140625" style="168" bestFit="1" customWidth="1"/>
    <col min="6404" max="6404" width="28.6640625" style="168" customWidth="1"/>
    <col min="6405" max="6405" width="24.109375" style="168" customWidth="1"/>
    <col min="6406" max="6406" width="16.6640625" style="168" bestFit="1" customWidth="1"/>
    <col min="6407" max="6407" width="0" style="168" hidden="1" customWidth="1"/>
    <col min="6408" max="6408" width="27.44140625" style="168" bestFit="1" customWidth="1"/>
    <col min="6409" max="6409" width="21" style="168" bestFit="1" customWidth="1"/>
    <col min="6410" max="6410" width="37.6640625" style="168" bestFit="1" customWidth="1"/>
    <col min="6411" max="6411" width="16.6640625" style="168" customWidth="1"/>
    <col min="6412" max="6412" width="9" style="168" customWidth="1"/>
    <col min="6413" max="6413" width="28.33203125" style="168" customWidth="1"/>
    <col min="6414" max="6414" width="19" style="168" customWidth="1"/>
    <col min="6415" max="6415" width="18.6640625" style="168" customWidth="1"/>
    <col min="6416" max="6655" width="8.88671875" style="168"/>
    <col min="6656" max="6656" width="5.44140625" style="168" customWidth="1"/>
    <col min="6657" max="6657" width="13.6640625" style="168" customWidth="1"/>
    <col min="6658" max="6658" width="66.33203125" style="168" customWidth="1"/>
    <col min="6659" max="6659" width="15.44140625" style="168" bestFit="1" customWidth="1"/>
    <col min="6660" max="6660" width="28.6640625" style="168" customWidth="1"/>
    <col min="6661" max="6661" width="24.109375" style="168" customWidth="1"/>
    <col min="6662" max="6662" width="16.6640625" style="168" bestFit="1" customWidth="1"/>
    <col min="6663" max="6663" width="0" style="168" hidden="1" customWidth="1"/>
    <col min="6664" max="6664" width="27.44140625" style="168" bestFit="1" customWidth="1"/>
    <col min="6665" max="6665" width="21" style="168" bestFit="1" customWidth="1"/>
    <col min="6666" max="6666" width="37.6640625" style="168" bestFit="1" customWidth="1"/>
    <col min="6667" max="6667" width="16.6640625" style="168" customWidth="1"/>
    <col min="6668" max="6668" width="9" style="168" customWidth="1"/>
    <col min="6669" max="6669" width="28.33203125" style="168" customWidth="1"/>
    <col min="6670" max="6670" width="19" style="168" customWidth="1"/>
    <col min="6671" max="6671" width="18.6640625" style="168" customWidth="1"/>
    <col min="6672" max="6911" width="8.88671875" style="168"/>
    <col min="6912" max="6912" width="5.44140625" style="168" customWidth="1"/>
    <col min="6913" max="6913" width="13.6640625" style="168" customWidth="1"/>
    <col min="6914" max="6914" width="66.33203125" style="168" customWidth="1"/>
    <col min="6915" max="6915" width="15.44140625" style="168" bestFit="1" customWidth="1"/>
    <col min="6916" max="6916" width="28.6640625" style="168" customWidth="1"/>
    <col min="6917" max="6917" width="24.109375" style="168" customWidth="1"/>
    <col min="6918" max="6918" width="16.6640625" style="168" bestFit="1" customWidth="1"/>
    <col min="6919" max="6919" width="0" style="168" hidden="1" customWidth="1"/>
    <col min="6920" max="6920" width="27.44140625" style="168" bestFit="1" customWidth="1"/>
    <col min="6921" max="6921" width="21" style="168" bestFit="1" customWidth="1"/>
    <col min="6922" max="6922" width="37.6640625" style="168" bestFit="1" customWidth="1"/>
    <col min="6923" max="6923" width="16.6640625" style="168" customWidth="1"/>
    <col min="6924" max="6924" width="9" style="168" customWidth="1"/>
    <col min="6925" max="6925" width="28.33203125" style="168" customWidth="1"/>
    <col min="6926" max="6926" width="19" style="168" customWidth="1"/>
    <col min="6927" max="6927" width="18.6640625" style="168" customWidth="1"/>
    <col min="6928" max="7167" width="8.88671875" style="168"/>
    <col min="7168" max="7168" width="5.44140625" style="168" customWidth="1"/>
    <col min="7169" max="7169" width="13.6640625" style="168" customWidth="1"/>
    <col min="7170" max="7170" width="66.33203125" style="168" customWidth="1"/>
    <col min="7171" max="7171" width="15.44140625" style="168" bestFit="1" customWidth="1"/>
    <col min="7172" max="7172" width="28.6640625" style="168" customWidth="1"/>
    <col min="7173" max="7173" width="24.109375" style="168" customWidth="1"/>
    <col min="7174" max="7174" width="16.6640625" style="168" bestFit="1" customWidth="1"/>
    <col min="7175" max="7175" width="0" style="168" hidden="1" customWidth="1"/>
    <col min="7176" max="7176" width="27.44140625" style="168" bestFit="1" customWidth="1"/>
    <col min="7177" max="7177" width="21" style="168" bestFit="1" customWidth="1"/>
    <col min="7178" max="7178" width="37.6640625" style="168" bestFit="1" customWidth="1"/>
    <col min="7179" max="7179" width="16.6640625" style="168" customWidth="1"/>
    <col min="7180" max="7180" width="9" style="168" customWidth="1"/>
    <col min="7181" max="7181" width="28.33203125" style="168" customWidth="1"/>
    <col min="7182" max="7182" width="19" style="168" customWidth="1"/>
    <col min="7183" max="7183" width="18.6640625" style="168" customWidth="1"/>
    <col min="7184" max="7423" width="8.88671875" style="168"/>
    <col min="7424" max="7424" width="5.44140625" style="168" customWidth="1"/>
    <col min="7425" max="7425" width="13.6640625" style="168" customWidth="1"/>
    <col min="7426" max="7426" width="66.33203125" style="168" customWidth="1"/>
    <col min="7427" max="7427" width="15.44140625" style="168" bestFit="1" customWidth="1"/>
    <col min="7428" max="7428" width="28.6640625" style="168" customWidth="1"/>
    <col min="7429" max="7429" width="24.109375" style="168" customWidth="1"/>
    <col min="7430" max="7430" width="16.6640625" style="168" bestFit="1" customWidth="1"/>
    <col min="7431" max="7431" width="0" style="168" hidden="1" customWidth="1"/>
    <col min="7432" max="7432" width="27.44140625" style="168" bestFit="1" customWidth="1"/>
    <col min="7433" max="7433" width="21" style="168" bestFit="1" customWidth="1"/>
    <col min="7434" max="7434" width="37.6640625" style="168" bestFit="1" customWidth="1"/>
    <col min="7435" max="7435" width="16.6640625" style="168" customWidth="1"/>
    <col min="7436" max="7436" width="9" style="168" customWidth="1"/>
    <col min="7437" max="7437" width="28.33203125" style="168" customWidth="1"/>
    <col min="7438" max="7438" width="19" style="168" customWidth="1"/>
    <col min="7439" max="7439" width="18.6640625" style="168" customWidth="1"/>
    <col min="7440" max="7679" width="8.88671875" style="168"/>
    <col min="7680" max="7680" width="5.44140625" style="168" customWidth="1"/>
    <col min="7681" max="7681" width="13.6640625" style="168" customWidth="1"/>
    <col min="7682" max="7682" width="66.33203125" style="168" customWidth="1"/>
    <col min="7683" max="7683" width="15.44140625" style="168" bestFit="1" customWidth="1"/>
    <col min="7684" max="7684" width="28.6640625" style="168" customWidth="1"/>
    <col min="7685" max="7685" width="24.109375" style="168" customWidth="1"/>
    <col min="7686" max="7686" width="16.6640625" style="168" bestFit="1" customWidth="1"/>
    <col min="7687" max="7687" width="0" style="168" hidden="1" customWidth="1"/>
    <col min="7688" max="7688" width="27.44140625" style="168" bestFit="1" customWidth="1"/>
    <col min="7689" max="7689" width="21" style="168" bestFit="1" customWidth="1"/>
    <col min="7690" max="7690" width="37.6640625" style="168" bestFit="1" customWidth="1"/>
    <col min="7691" max="7691" width="16.6640625" style="168" customWidth="1"/>
    <col min="7692" max="7692" width="9" style="168" customWidth="1"/>
    <col min="7693" max="7693" width="28.33203125" style="168" customWidth="1"/>
    <col min="7694" max="7694" width="19" style="168" customWidth="1"/>
    <col min="7695" max="7695" width="18.6640625" style="168" customWidth="1"/>
    <col min="7696" max="7935" width="8.88671875" style="168"/>
    <col min="7936" max="7936" width="5.44140625" style="168" customWidth="1"/>
    <col min="7937" max="7937" width="13.6640625" style="168" customWidth="1"/>
    <col min="7938" max="7938" width="66.33203125" style="168" customWidth="1"/>
    <col min="7939" max="7939" width="15.44140625" style="168" bestFit="1" customWidth="1"/>
    <col min="7940" max="7940" width="28.6640625" style="168" customWidth="1"/>
    <col min="7941" max="7941" width="24.109375" style="168" customWidth="1"/>
    <col min="7942" max="7942" width="16.6640625" style="168" bestFit="1" customWidth="1"/>
    <col min="7943" max="7943" width="0" style="168" hidden="1" customWidth="1"/>
    <col min="7944" max="7944" width="27.44140625" style="168" bestFit="1" customWidth="1"/>
    <col min="7945" max="7945" width="21" style="168" bestFit="1" customWidth="1"/>
    <col min="7946" max="7946" width="37.6640625" style="168" bestFit="1" customWidth="1"/>
    <col min="7947" max="7947" width="16.6640625" style="168" customWidth="1"/>
    <col min="7948" max="7948" width="9" style="168" customWidth="1"/>
    <col min="7949" max="7949" width="28.33203125" style="168" customWidth="1"/>
    <col min="7950" max="7950" width="19" style="168" customWidth="1"/>
    <col min="7951" max="7951" width="18.6640625" style="168" customWidth="1"/>
    <col min="7952" max="8191" width="8.88671875" style="168"/>
    <col min="8192" max="8192" width="5.44140625" style="168" customWidth="1"/>
    <col min="8193" max="8193" width="13.6640625" style="168" customWidth="1"/>
    <col min="8194" max="8194" width="66.33203125" style="168" customWidth="1"/>
    <col min="8195" max="8195" width="15.44140625" style="168" bestFit="1" customWidth="1"/>
    <col min="8196" max="8196" width="28.6640625" style="168" customWidth="1"/>
    <col min="8197" max="8197" width="24.109375" style="168" customWidth="1"/>
    <col min="8198" max="8198" width="16.6640625" style="168" bestFit="1" customWidth="1"/>
    <col min="8199" max="8199" width="0" style="168" hidden="1" customWidth="1"/>
    <col min="8200" max="8200" width="27.44140625" style="168" bestFit="1" customWidth="1"/>
    <col min="8201" max="8201" width="21" style="168" bestFit="1" customWidth="1"/>
    <col min="8202" max="8202" width="37.6640625" style="168" bestFit="1" customWidth="1"/>
    <col min="8203" max="8203" width="16.6640625" style="168" customWidth="1"/>
    <col min="8204" max="8204" width="9" style="168" customWidth="1"/>
    <col min="8205" max="8205" width="28.33203125" style="168" customWidth="1"/>
    <col min="8206" max="8206" width="19" style="168" customWidth="1"/>
    <col min="8207" max="8207" width="18.6640625" style="168" customWidth="1"/>
    <col min="8208" max="8447" width="8.88671875" style="168"/>
    <col min="8448" max="8448" width="5.44140625" style="168" customWidth="1"/>
    <col min="8449" max="8449" width="13.6640625" style="168" customWidth="1"/>
    <col min="8450" max="8450" width="66.33203125" style="168" customWidth="1"/>
    <col min="8451" max="8451" width="15.44140625" style="168" bestFit="1" customWidth="1"/>
    <col min="8452" max="8452" width="28.6640625" style="168" customWidth="1"/>
    <col min="8453" max="8453" width="24.109375" style="168" customWidth="1"/>
    <col min="8454" max="8454" width="16.6640625" style="168" bestFit="1" customWidth="1"/>
    <col min="8455" max="8455" width="0" style="168" hidden="1" customWidth="1"/>
    <col min="8456" max="8456" width="27.44140625" style="168" bestFit="1" customWidth="1"/>
    <col min="8457" max="8457" width="21" style="168" bestFit="1" customWidth="1"/>
    <col min="8458" max="8458" width="37.6640625" style="168" bestFit="1" customWidth="1"/>
    <col min="8459" max="8459" width="16.6640625" style="168" customWidth="1"/>
    <col min="8460" max="8460" width="9" style="168" customWidth="1"/>
    <col min="8461" max="8461" width="28.33203125" style="168" customWidth="1"/>
    <col min="8462" max="8462" width="19" style="168" customWidth="1"/>
    <col min="8463" max="8463" width="18.6640625" style="168" customWidth="1"/>
    <col min="8464" max="8703" width="8.88671875" style="168"/>
    <col min="8704" max="8704" width="5.44140625" style="168" customWidth="1"/>
    <col min="8705" max="8705" width="13.6640625" style="168" customWidth="1"/>
    <col min="8706" max="8706" width="66.33203125" style="168" customWidth="1"/>
    <col min="8707" max="8707" width="15.44140625" style="168" bestFit="1" customWidth="1"/>
    <col min="8708" max="8708" width="28.6640625" style="168" customWidth="1"/>
    <col min="8709" max="8709" width="24.109375" style="168" customWidth="1"/>
    <col min="8710" max="8710" width="16.6640625" style="168" bestFit="1" customWidth="1"/>
    <col min="8711" max="8711" width="0" style="168" hidden="1" customWidth="1"/>
    <col min="8712" max="8712" width="27.44140625" style="168" bestFit="1" customWidth="1"/>
    <col min="8713" max="8713" width="21" style="168" bestFit="1" customWidth="1"/>
    <col min="8714" max="8714" width="37.6640625" style="168" bestFit="1" customWidth="1"/>
    <col min="8715" max="8715" width="16.6640625" style="168" customWidth="1"/>
    <col min="8716" max="8716" width="9" style="168" customWidth="1"/>
    <col min="8717" max="8717" width="28.33203125" style="168" customWidth="1"/>
    <col min="8718" max="8718" width="19" style="168" customWidth="1"/>
    <col min="8719" max="8719" width="18.6640625" style="168" customWidth="1"/>
    <col min="8720" max="8959" width="8.88671875" style="168"/>
    <col min="8960" max="8960" width="5.44140625" style="168" customWidth="1"/>
    <col min="8961" max="8961" width="13.6640625" style="168" customWidth="1"/>
    <col min="8962" max="8962" width="66.33203125" style="168" customWidth="1"/>
    <col min="8963" max="8963" width="15.44140625" style="168" bestFit="1" customWidth="1"/>
    <col min="8964" max="8964" width="28.6640625" style="168" customWidth="1"/>
    <col min="8965" max="8965" width="24.109375" style="168" customWidth="1"/>
    <col min="8966" max="8966" width="16.6640625" style="168" bestFit="1" customWidth="1"/>
    <col min="8967" max="8967" width="0" style="168" hidden="1" customWidth="1"/>
    <col min="8968" max="8968" width="27.44140625" style="168" bestFit="1" customWidth="1"/>
    <col min="8969" max="8969" width="21" style="168" bestFit="1" customWidth="1"/>
    <col min="8970" max="8970" width="37.6640625" style="168" bestFit="1" customWidth="1"/>
    <col min="8971" max="8971" width="16.6640625" style="168" customWidth="1"/>
    <col min="8972" max="8972" width="9" style="168" customWidth="1"/>
    <col min="8973" max="8973" width="28.33203125" style="168" customWidth="1"/>
    <col min="8974" max="8974" width="19" style="168" customWidth="1"/>
    <col min="8975" max="8975" width="18.6640625" style="168" customWidth="1"/>
    <col min="8976" max="9215" width="8.88671875" style="168"/>
    <col min="9216" max="9216" width="5.44140625" style="168" customWidth="1"/>
    <col min="9217" max="9217" width="13.6640625" style="168" customWidth="1"/>
    <col min="9218" max="9218" width="66.33203125" style="168" customWidth="1"/>
    <col min="9219" max="9219" width="15.44140625" style="168" bestFit="1" customWidth="1"/>
    <col min="9220" max="9220" width="28.6640625" style="168" customWidth="1"/>
    <col min="9221" max="9221" width="24.109375" style="168" customWidth="1"/>
    <col min="9222" max="9222" width="16.6640625" style="168" bestFit="1" customWidth="1"/>
    <col min="9223" max="9223" width="0" style="168" hidden="1" customWidth="1"/>
    <col min="9224" max="9224" width="27.44140625" style="168" bestFit="1" customWidth="1"/>
    <col min="9225" max="9225" width="21" style="168" bestFit="1" customWidth="1"/>
    <col min="9226" max="9226" width="37.6640625" style="168" bestFit="1" customWidth="1"/>
    <col min="9227" max="9227" width="16.6640625" style="168" customWidth="1"/>
    <col min="9228" max="9228" width="9" style="168" customWidth="1"/>
    <col min="9229" max="9229" width="28.33203125" style="168" customWidth="1"/>
    <col min="9230" max="9230" width="19" style="168" customWidth="1"/>
    <col min="9231" max="9231" width="18.6640625" style="168" customWidth="1"/>
    <col min="9232" max="9471" width="8.88671875" style="168"/>
    <col min="9472" max="9472" width="5.44140625" style="168" customWidth="1"/>
    <col min="9473" max="9473" width="13.6640625" style="168" customWidth="1"/>
    <col min="9474" max="9474" width="66.33203125" style="168" customWidth="1"/>
    <col min="9475" max="9475" width="15.44140625" style="168" bestFit="1" customWidth="1"/>
    <col min="9476" max="9476" width="28.6640625" style="168" customWidth="1"/>
    <col min="9477" max="9477" width="24.109375" style="168" customWidth="1"/>
    <col min="9478" max="9478" width="16.6640625" style="168" bestFit="1" customWidth="1"/>
    <col min="9479" max="9479" width="0" style="168" hidden="1" customWidth="1"/>
    <col min="9480" max="9480" width="27.44140625" style="168" bestFit="1" customWidth="1"/>
    <col min="9481" max="9481" width="21" style="168" bestFit="1" customWidth="1"/>
    <col min="9482" max="9482" width="37.6640625" style="168" bestFit="1" customWidth="1"/>
    <col min="9483" max="9483" width="16.6640625" style="168" customWidth="1"/>
    <col min="9484" max="9484" width="9" style="168" customWidth="1"/>
    <col min="9485" max="9485" width="28.33203125" style="168" customWidth="1"/>
    <col min="9486" max="9486" width="19" style="168" customWidth="1"/>
    <col min="9487" max="9487" width="18.6640625" style="168" customWidth="1"/>
    <col min="9488" max="9727" width="8.88671875" style="168"/>
    <col min="9728" max="9728" width="5.44140625" style="168" customWidth="1"/>
    <col min="9729" max="9729" width="13.6640625" style="168" customWidth="1"/>
    <col min="9730" max="9730" width="66.33203125" style="168" customWidth="1"/>
    <col min="9731" max="9731" width="15.44140625" style="168" bestFit="1" customWidth="1"/>
    <col min="9732" max="9732" width="28.6640625" style="168" customWidth="1"/>
    <col min="9733" max="9733" width="24.109375" style="168" customWidth="1"/>
    <col min="9734" max="9734" width="16.6640625" style="168" bestFit="1" customWidth="1"/>
    <col min="9735" max="9735" width="0" style="168" hidden="1" customWidth="1"/>
    <col min="9736" max="9736" width="27.44140625" style="168" bestFit="1" customWidth="1"/>
    <col min="9737" max="9737" width="21" style="168" bestFit="1" customWidth="1"/>
    <col min="9738" max="9738" width="37.6640625" style="168" bestFit="1" customWidth="1"/>
    <col min="9739" max="9739" width="16.6640625" style="168" customWidth="1"/>
    <col min="9740" max="9740" width="9" style="168" customWidth="1"/>
    <col min="9741" max="9741" width="28.33203125" style="168" customWidth="1"/>
    <col min="9742" max="9742" width="19" style="168" customWidth="1"/>
    <col min="9743" max="9743" width="18.6640625" style="168" customWidth="1"/>
    <col min="9744" max="9983" width="8.88671875" style="168"/>
    <col min="9984" max="9984" width="5.44140625" style="168" customWidth="1"/>
    <col min="9985" max="9985" width="13.6640625" style="168" customWidth="1"/>
    <col min="9986" max="9986" width="66.33203125" style="168" customWidth="1"/>
    <col min="9987" max="9987" width="15.44140625" style="168" bestFit="1" customWidth="1"/>
    <col min="9988" max="9988" width="28.6640625" style="168" customWidth="1"/>
    <col min="9989" max="9989" width="24.109375" style="168" customWidth="1"/>
    <col min="9990" max="9990" width="16.6640625" style="168" bestFit="1" customWidth="1"/>
    <col min="9991" max="9991" width="0" style="168" hidden="1" customWidth="1"/>
    <col min="9992" max="9992" width="27.44140625" style="168" bestFit="1" customWidth="1"/>
    <col min="9993" max="9993" width="21" style="168" bestFit="1" customWidth="1"/>
    <col min="9994" max="9994" width="37.6640625" style="168" bestFit="1" customWidth="1"/>
    <col min="9995" max="9995" width="16.6640625" style="168" customWidth="1"/>
    <col min="9996" max="9996" width="9" style="168" customWidth="1"/>
    <col min="9997" max="9997" width="28.33203125" style="168" customWidth="1"/>
    <col min="9998" max="9998" width="19" style="168" customWidth="1"/>
    <col min="9999" max="9999" width="18.6640625" style="168" customWidth="1"/>
    <col min="10000" max="10239" width="8.88671875" style="168"/>
    <col min="10240" max="10240" width="5.44140625" style="168" customWidth="1"/>
    <col min="10241" max="10241" width="13.6640625" style="168" customWidth="1"/>
    <col min="10242" max="10242" width="66.33203125" style="168" customWidth="1"/>
    <col min="10243" max="10243" width="15.44140625" style="168" bestFit="1" customWidth="1"/>
    <col min="10244" max="10244" width="28.6640625" style="168" customWidth="1"/>
    <col min="10245" max="10245" width="24.109375" style="168" customWidth="1"/>
    <col min="10246" max="10246" width="16.6640625" style="168" bestFit="1" customWidth="1"/>
    <col min="10247" max="10247" width="0" style="168" hidden="1" customWidth="1"/>
    <col min="10248" max="10248" width="27.44140625" style="168" bestFit="1" customWidth="1"/>
    <col min="10249" max="10249" width="21" style="168" bestFit="1" customWidth="1"/>
    <col min="10250" max="10250" width="37.6640625" style="168" bestFit="1" customWidth="1"/>
    <col min="10251" max="10251" width="16.6640625" style="168" customWidth="1"/>
    <col min="10252" max="10252" width="9" style="168" customWidth="1"/>
    <col min="10253" max="10253" width="28.33203125" style="168" customWidth="1"/>
    <col min="10254" max="10254" width="19" style="168" customWidth="1"/>
    <col min="10255" max="10255" width="18.6640625" style="168" customWidth="1"/>
    <col min="10256" max="10495" width="8.88671875" style="168"/>
    <col min="10496" max="10496" width="5.44140625" style="168" customWidth="1"/>
    <col min="10497" max="10497" width="13.6640625" style="168" customWidth="1"/>
    <col min="10498" max="10498" width="66.33203125" style="168" customWidth="1"/>
    <col min="10499" max="10499" width="15.44140625" style="168" bestFit="1" customWidth="1"/>
    <col min="10500" max="10500" width="28.6640625" style="168" customWidth="1"/>
    <col min="10501" max="10501" width="24.109375" style="168" customWidth="1"/>
    <col min="10502" max="10502" width="16.6640625" style="168" bestFit="1" customWidth="1"/>
    <col min="10503" max="10503" width="0" style="168" hidden="1" customWidth="1"/>
    <col min="10504" max="10504" width="27.44140625" style="168" bestFit="1" customWidth="1"/>
    <col min="10505" max="10505" width="21" style="168" bestFit="1" customWidth="1"/>
    <col min="10506" max="10506" width="37.6640625" style="168" bestFit="1" customWidth="1"/>
    <col min="10507" max="10507" width="16.6640625" style="168" customWidth="1"/>
    <col min="10508" max="10508" width="9" style="168" customWidth="1"/>
    <col min="10509" max="10509" width="28.33203125" style="168" customWidth="1"/>
    <col min="10510" max="10510" width="19" style="168" customWidth="1"/>
    <col min="10511" max="10511" width="18.6640625" style="168" customWidth="1"/>
    <col min="10512" max="10751" width="8.88671875" style="168"/>
    <col min="10752" max="10752" width="5.44140625" style="168" customWidth="1"/>
    <col min="10753" max="10753" width="13.6640625" style="168" customWidth="1"/>
    <col min="10754" max="10754" width="66.33203125" style="168" customWidth="1"/>
    <col min="10755" max="10755" width="15.44140625" style="168" bestFit="1" customWidth="1"/>
    <col min="10756" max="10756" width="28.6640625" style="168" customWidth="1"/>
    <col min="10757" max="10757" width="24.109375" style="168" customWidth="1"/>
    <col min="10758" max="10758" width="16.6640625" style="168" bestFit="1" customWidth="1"/>
    <col min="10759" max="10759" width="0" style="168" hidden="1" customWidth="1"/>
    <col min="10760" max="10760" width="27.44140625" style="168" bestFit="1" customWidth="1"/>
    <col min="10761" max="10761" width="21" style="168" bestFit="1" customWidth="1"/>
    <col min="10762" max="10762" width="37.6640625" style="168" bestFit="1" customWidth="1"/>
    <col min="10763" max="10763" width="16.6640625" style="168" customWidth="1"/>
    <col min="10764" max="10764" width="9" style="168" customWidth="1"/>
    <col min="10765" max="10765" width="28.33203125" style="168" customWidth="1"/>
    <col min="10766" max="10766" width="19" style="168" customWidth="1"/>
    <col min="10767" max="10767" width="18.6640625" style="168" customWidth="1"/>
    <col min="10768" max="11007" width="8.88671875" style="168"/>
    <col min="11008" max="11008" width="5.44140625" style="168" customWidth="1"/>
    <col min="11009" max="11009" width="13.6640625" style="168" customWidth="1"/>
    <col min="11010" max="11010" width="66.33203125" style="168" customWidth="1"/>
    <col min="11011" max="11011" width="15.44140625" style="168" bestFit="1" customWidth="1"/>
    <col min="11012" max="11012" width="28.6640625" style="168" customWidth="1"/>
    <col min="11013" max="11013" width="24.109375" style="168" customWidth="1"/>
    <col min="11014" max="11014" width="16.6640625" style="168" bestFit="1" customWidth="1"/>
    <col min="11015" max="11015" width="0" style="168" hidden="1" customWidth="1"/>
    <col min="11016" max="11016" width="27.44140625" style="168" bestFit="1" customWidth="1"/>
    <col min="11017" max="11017" width="21" style="168" bestFit="1" customWidth="1"/>
    <col min="11018" max="11018" width="37.6640625" style="168" bestFit="1" customWidth="1"/>
    <col min="11019" max="11019" width="16.6640625" style="168" customWidth="1"/>
    <col min="11020" max="11020" width="9" style="168" customWidth="1"/>
    <col min="11021" max="11021" width="28.33203125" style="168" customWidth="1"/>
    <col min="11022" max="11022" width="19" style="168" customWidth="1"/>
    <col min="11023" max="11023" width="18.6640625" style="168" customWidth="1"/>
    <col min="11024" max="11263" width="8.88671875" style="168"/>
    <col min="11264" max="11264" width="5.44140625" style="168" customWidth="1"/>
    <col min="11265" max="11265" width="13.6640625" style="168" customWidth="1"/>
    <col min="11266" max="11266" width="66.33203125" style="168" customWidth="1"/>
    <col min="11267" max="11267" width="15.44140625" style="168" bestFit="1" customWidth="1"/>
    <col min="11268" max="11268" width="28.6640625" style="168" customWidth="1"/>
    <col min="11269" max="11269" width="24.109375" style="168" customWidth="1"/>
    <col min="11270" max="11270" width="16.6640625" style="168" bestFit="1" customWidth="1"/>
    <col min="11271" max="11271" width="0" style="168" hidden="1" customWidth="1"/>
    <col min="11272" max="11272" width="27.44140625" style="168" bestFit="1" customWidth="1"/>
    <col min="11273" max="11273" width="21" style="168" bestFit="1" customWidth="1"/>
    <col min="11274" max="11274" width="37.6640625" style="168" bestFit="1" customWidth="1"/>
    <col min="11275" max="11275" width="16.6640625" style="168" customWidth="1"/>
    <col min="11276" max="11276" width="9" style="168" customWidth="1"/>
    <col min="11277" max="11277" width="28.33203125" style="168" customWidth="1"/>
    <col min="11278" max="11278" width="19" style="168" customWidth="1"/>
    <col min="11279" max="11279" width="18.6640625" style="168" customWidth="1"/>
    <col min="11280" max="11519" width="8.88671875" style="168"/>
    <col min="11520" max="11520" width="5.44140625" style="168" customWidth="1"/>
    <col min="11521" max="11521" width="13.6640625" style="168" customWidth="1"/>
    <col min="11522" max="11522" width="66.33203125" style="168" customWidth="1"/>
    <col min="11523" max="11523" width="15.44140625" style="168" bestFit="1" customWidth="1"/>
    <col min="11524" max="11524" width="28.6640625" style="168" customWidth="1"/>
    <col min="11525" max="11525" width="24.109375" style="168" customWidth="1"/>
    <col min="11526" max="11526" width="16.6640625" style="168" bestFit="1" customWidth="1"/>
    <col min="11527" max="11527" width="0" style="168" hidden="1" customWidth="1"/>
    <col min="11528" max="11528" width="27.44140625" style="168" bestFit="1" customWidth="1"/>
    <col min="11529" max="11529" width="21" style="168" bestFit="1" customWidth="1"/>
    <col min="11530" max="11530" width="37.6640625" style="168" bestFit="1" customWidth="1"/>
    <col min="11531" max="11531" width="16.6640625" style="168" customWidth="1"/>
    <col min="11532" max="11532" width="9" style="168" customWidth="1"/>
    <col min="11533" max="11533" width="28.33203125" style="168" customWidth="1"/>
    <col min="11534" max="11534" width="19" style="168" customWidth="1"/>
    <col min="11535" max="11535" width="18.6640625" style="168" customWidth="1"/>
    <col min="11536" max="11775" width="8.88671875" style="168"/>
    <col min="11776" max="11776" width="5.44140625" style="168" customWidth="1"/>
    <col min="11777" max="11777" width="13.6640625" style="168" customWidth="1"/>
    <col min="11778" max="11778" width="66.33203125" style="168" customWidth="1"/>
    <col min="11779" max="11779" width="15.44140625" style="168" bestFit="1" customWidth="1"/>
    <col min="11780" max="11780" width="28.6640625" style="168" customWidth="1"/>
    <col min="11781" max="11781" width="24.109375" style="168" customWidth="1"/>
    <col min="11782" max="11782" width="16.6640625" style="168" bestFit="1" customWidth="1"/>
    <col min="11783" max="11783" width="0" style="168" hidden="1" customWidth="1"/>
    <col min="11784" max="11784" width="27.44140625" style="168" bestFit="1" customWidth="1"/>
    <col min="11785" max="11785" width="21" style="168" bestFit="1" customWidth="1"/>
    <col min="11786" max="11786" width="37.6640625" style="168" bestFit="1" customWidth="1"/>
    <col min="11787" max="11787" width="16.6640625" style="168" customWidth="1"/>
    <col min="11788" max="11788" width="9" style="168" customWidth="1"/>
    <col min="11789" max="11789" width="28.33203125" style="168" customWidth="1"/>
    <col min="11790" max="11790" width="19" style="168" customWidth="1"/>
    <col min="11791" max="11791" width="18.6640625" style="168" customWidth="1"/>
    <col min="11792" max="12031" width="8.88671875" style="168"/>
    <col min="12032" max="12032" width="5.44140625" style="168" customWidth="1"/>
    <col min="12033" max="12033" width="13.6640625" style="168" customWidth="1"/>
    <col min="12034" max="12034" width="66.33203125" style="168" customWidth="1"/>
    <col min="12035" max="12035" width="15.44140625" style="168" bestFit="1" customWidth="1"/>
    <col min="12036" max="12036" width="28.6640625" style="168" customWidth="1"/>
    <col min="12037" max="12037" width="24.109375" style="168" customWidth="1"/>
    <col min="12038" max="12038" width="16.6640625" style="168" bestFit="1" customWidth="1"/>
    <col min="12039" max="12039" width="0" style="168" hidden="1" customWidth="1"/>
    <col min="12040" max="12040" width="27.44140625" style="168" bestFit="1" customWidth="1"/>
    <col min="12041" max="12041" width="21" style="168" bestFit="1" customWidth="1"/>
    <col min="12042" max="12042" width="37.6640625" style="168" bestFit="1" customWidth="1"/>
    <col min="12043" max="12043" width="16.6640625" style="168" customWidth="1"/>
    <col min="12044" max="12044" width="9" style="168" customWidth="1"/>
    <col min="12045" max="12045" width="28.33203125" style="168" customWidth="1"/>
    <col min="12046" max="12046" width="19" style="168" customWidth="1"/>
    <col min="12047" max="12047" width="18.6640625" style="168" customWidth="1"/>
    <col min="12048" max="12287" width="8.88671875" style="168"/>
    <col min="12288" max="12288" width="5.44140625" style="168" customWidth="1"/>
    <col min="12289" max="12289" width="13.6640625" style="168" customWidth="1"/>
    <col min="12290" max="12290" width="66.33203125" style="168" customWidth="1"/>
    <col min="12291" max="12291" width="15.44140625" style="168" bestFit="1" customWidth="1"/>
    <col min="12292" max="12292" width="28.6640625" style="168" customWidth="1"/>
    <col min="12293" max="12293" width="24.109375" style="168" customWidth="1"/>
    <col min="12294" max="12294" width="16.6640625" style="168" bestFit="1" customWidth="1"/>
    <col min="12295" max="12295" width="0" style="168" hidden="1" customWidth="1"/>
    <col min="12296" max="12296" width="27.44140625" style="168" bestFit="1" customWidth="1"/>
    <col min="12297" max="12297" width="21" style="168" bestFit="1" customWidth="1"/>
    <col min="12298" max="12298" width="37.6640625" style="168" bestFit="1" customWidth="1"/>
    <col min="12299" max="12299" width="16.6640625" style="168" customWidth="1"/>
    <col min="12300" max="12300" width="9" style="168" customWidth="1"/>
    <col min="12301" max="12301" width="28.33203125" style="168" customWidth="1"/>
    <col min="12302" max="12302" width="19" style="168" customWidth="1"/>
    <col min="12303" max="12303" width="18.6640625" style="168" customWidth="1"/>
    <col min="12304" max="12543" width="8.88671875" style="168"/>
    <col min="12544" max="12544" width="5.44140625" style="168" customWidth="1"/>
    <col min="12545" max="12545" width="13.6640625" style="168" customWidth="1"/>
    <col min="12546" max="12546" width="66.33203125" style="168" customWidth="1"/>
    <col min="12547" max="12547" width="15.44140625" style="168" bestFit="1" customWidth="1"/>
    <col min="12548" max="12548" width="28.6640625" style="168" customWidth="1"/>
    <col min="12549" max="12549" width="24.109375" style="168" customWidth="1"/>
    <col min="12550" max="12550" width="16.6640625" style="168" bestFit="1" customWidth="1"/>
    <col min="12551" max="12551" width="0" style="168" hidden="1" customWidth="1"/>
    <col min="12552" max="12552" width="27.44140625" style="168" bestFit="1" customWidth="1"/>
    <col min="12553" max="12553" width="21" style="168" bestFit="1" customWidth="1"/>
    <col min="12554" max="12554" width="37.6640625" style="168" bestFit="1" customWidth="1"/>
    <col min="12555" max="12555" width="16.6640625" style="168" customWidth="1"/>
    <col min="12556" max="12556" width="9" style="168" customWidth="1"/>
    <col min="12557" max="12557" width="28.33203125" style="168" customWidth="1"/>
    <col min="12558" max="12558" width="19" style="168" customWidth="1"/>
    <col min="12559" max="12559" width="18.6640625" style="168" customWidth="1"/>
    <col min="12560" max="12799" width="8.88671875" style="168"/>
    <col min="12800" max="12800" width="5.44140625" style="168" customWidth="1"/>
    <col min="12801" max="12801" width="13.6640625" style="168" customWidth="1"/>
    <col min="12802" max="12802" width="66.33203125" style="168" customWidth="1"/>
    <col min="12803" max="12803" width="15.44140625" style="168" bestFit="1" customWidth="1"/>
    <col min="12804" max="12804" width="28.6640625" style="168" customWidth="1"/>
    <col min="12805" max="12805" width="24.109375" style="168" customWidth="1"/>
    <col min="12806" max="12806" width="16.6640625" style="168" bestFit="1" customWidth="1"/>
    <col min="12807" max="12807" width="0" style="168" hidden="1" customWidth="1"/>
    <col min="12808" max="12808" width="27.44140625" style="168" bestFit="1" customWidth="1"/>
    <col min="12809" max="12809" width="21" style="168" bestFit="1" customWidth="1"/>
    <col min="12810" max="12810" width="37.6640625" style="168" bestFit="1" customWidth="1"/>
    <col min="12811" max="12811" width="16.6640625" style="168" customWidth="1"/>
    <col min="12812" max="12812" width="9" style="168" customWidth="1"/>
    <col min="12813" max="12813" width="28.33203125" style="168" customWidth="1"/>
    <col min="12814" max="12814" width="19" style="168" customWidth="1"/>
    <col min="12815" max="12815" width="18.6640625" style="168" customWidth="1"/>
    <col min="12816" max="13055" width="8.88671875" style="168"/>
    <col min="13056" max="13056" width="5.44140625" style="168" customWidth="1"/>
    <col min="13057" max="13057" width="13.6640625" style="168" customWidth="1"/>
    <col min="13058" max="13058" width="66.33203125" style="168" customWidth="1"/>
    <col min="13059" max="13059" width="15.44140625" style="168" bestFit="1" customWidth="1"/>
    <col min="13060" max="13060" width="28.6640625" style="168" customWidth="1"/>
    <col min="13061" max="13061" width="24.109375" style="168" customWidth="1"/>
    <col min="13062" max="13062" width="16.6640625" style="168" bestFit="1" customWidth="1"/>
    <col min="13063" max="13063" width="0" style="168" hidden="1" customWidth="1"/>
    <col min="13064" max="13064" width="27.44140625" style="168" bestFit="1" customWidth="1"/>
    <col min="13065" max="13065" width="21" style="168" bestFit="1" customWidth="1"/>
    <col min="13066" max="13066" width="37.6640625" style="168" bestFit="1" customWidth="1"/>
    <col min="13067" max="13067" width="16.6640625" style="168" customWidth="1"/>
    <col min="13068" max="13068" width="9" style="168" customWidth="1"/>
    <col min="13069" max="13069" width="28.33203125" style="168" customWidth="1"/>
    <col min="13070" max="13070" width="19" style="168" customWidth="1"/>
    <col min="13071" max="13071" width="18.6640625" style="168" customWidth="1"/>
    <col min="13072" max="13311" width="8.88671875" style="168"/>
    <col min="13312" max="13312" width="5.44140625" style="168" customWidth="1"/>
    <col min="13313" max="13313" width="13.6640625" style="168" customWidth="1"/>
    <col min="13314" max="13314" width="66.33203125" style="168" customWidth="1"/>
    <col min="13315" max="13315" width="15.44140625" style="168" bestFit="1" customWidth="1"/>
    <col min="13316" max="13316" width="28.6640625" style="168" customWidth="1"/>
    <col min="13317" max="13317" width="24.109375" style="168" customWidth="1"/>
    <col min="13318" max="13318" width="16.6640625" style="168" bestFit="1" customWidth="1"/>
    <col min="13319" max="13319" width="0" style="168" hidden="1" customWidth="1"/>
    <col min="13320" max="13320" width="27.44140625" style="168" bestFit="1" customWidth="1"/>
    <col min="13321" max="13321" width="21" style="168" bestFit="1" customWidth="1"/>
    <col min="13322" max="13322" width="37.6640625" style="168" bestFit="1" customWidth="1"/>
    <col min="13323" max="13323" width="16.6640625" style="168" customWidth="1"/>
    <col min="13324" max="13324" width="9" style="168" customWidth="1"/>
    <col min="13325" max="13325" width="28.33203125" style="168" customWidth="1"/>
    <col min="13326" max="13326" width="19" style="168" customWidth="1"/>
    <col min="13327" max="13327" width="18.6640625" style="168" customWidth="1"/>
    <col min="13328" max="13567" width="8.88671875" style="168"/>
    <col min="13568" max="13568" width="5.44140625" style="168" customWidth="1"/>
    <col min="13569" max="13569" width="13.6640625" style="168" customWidth="1"/>
    <col min="13570" max="13570" width="66.33203125" style="168" customWidth="1"/>
    <col min="13571" max="13571" width="15.44140625" style="168" bestFit="1" customWidth="1"/>
    <col min="13572" max="13572" width="28.6640625" style="168" customWidth="1"/>
    <col min="13573" max="13573" width="24.109375" style="168" customWidth="1"/>
    <col min="13574" max="13574" width="16.6640625" style="168" bestFit="1" customWidth="1"/>
    <col min="13575" max="13575" width="0" style="168" hidden="1" customWidth="1"/>
    <col min="13576" max="13576" width="27.44140625" style="168" bestFit="1" customWidth="1"/>
    <col min="13577" max="13577" width="21" style="168" bestFit="1" customWidth="1"/>
    <col min="13578" max="13578" width="37.6640625" style="168" bestFit="1" customWidth="1"/>
    <col min="13579" max="13579" width="16.6640625" style="168" customWidth="1"/>
    <col min="13580" max="13580" width="9" style="168" customWidth="1"/>
    <col min="13581" max="13581" width="28.33203125" style="168" customWidth="1"/>
    <col min="13582" max="13582" width="19" style="168" customWidth="1"/>
    <col min="13583" max="13583" width="18.6640625" style="168" customWidth="1"/>
    <col min="13584" max="13823" width="8.88671875" style="168"/>
    <col min="13824" max="13824" width="5.44140625" style="168" customWidth="1"/>
    <col min="13825" max="13825" width="13.6640625" style="168" customWidth="1"/>
    <col min="13826" max="13826" width="66.33203125" style="168" customWidth="1"/>
    <col min="13827" max="13827" width="15.44140625" style="168" bestFit="1" customWidth="1"/>
    <col min="13828" max="13828" width="28.6640625" style="168" customWidth="1"/>
    <col min="13829" max="13829" width="24.109375" style="168" customWidth="1"/>
    <col min="13830" max="13830" width="16.6640625" style="168" bestFit="1" customWidth="1"/>
    <col min="13831" max="13831" width="0" style="168" hidden="1" customWidth="1"/>
    <col min="13832" max="13832" width="27.44140625" style="168" bestFit="1" customWidth="1"/>
    <col min="13833" max="13833" width="21" style="168" bestFit="1" customWidth="1"/>
    <col min="13834" max="13834" width="37.6640625" style="168" bestFit="1" customWidth="1"/>
    <col min="13835" max="13835" width="16.6640625" style="168" customWidth="1"/>
    <col min="13836" max="13836" width="9" style="168" customWidth="1"/>
    <col min="13837" max="13837" width="28.33203125" style="168" customWidth="1"/>
    <col min="13838" max="13838" width="19" style="168" customWidth="1"/>
    <col min="13839" max="13839" width="18.6640625" style="168" customWidth="1"/>
    <col min="13840" max="14079" width="8.88671875" style="168"/>
    <col min="14080" max="14080" width="5.44140625" style="168" customWidth="1"/>
    <col min="14081" max="14081" width="13.6640625" style="168" customWidth="1"/>
    <col min="14082" max="14082" width="66.33203125" style="168" customWidth="1"/>
    <col min="14083" max="14083" width="15.44140625" style="168" bestFit="1" customWidth="1"/>
    <col min="14084" max="14084" width="28.6640625" style="168" customWidth="1"/>
    <col min="14085" max="14085" width="24.109375" style="168" customWidth="1"/>
    <col min="14086" max="14086" width="16.6640625" style="168" bestFit="1" customWidth="1"/>
    <col min="14087" max="14087" width="0" style="168" hidden="1" customWidth="1"/>
    <col min="14088" max="14088" width="27.44140625" style="168" bestFit="1" customWidth="1"/>
    <col min="14089" max="14089" width="21" style="168" bestFit="1" customWidth="1"/>
    <col min="14090" max="14090" width="37.6640625" style="168" bestFit="1" customWidth="1"/>
    <col min="14091" max="14091" width="16.6640625" style="168" customWidth="1"/>
    <col min="14092" max="14092" width="9" style="168" customWidth="1"/>
    <col min="14093" max="14093" width="28.33203125" style="168" customWidth="1"/>
    <col min="14094" max="14094" width="19" style="168" customWidth="1"/>
    <col min="14095" max="14095" width="18.6640625" style="168" customWidth="1"/>
    <col min="14096" max="14335" width="8.88671875" style="168"/>
    <col min="14336" max="14336" width="5.44140625" style="168" customWidth="1"/>
    <col min="14337" max="14337" width="13.6640625" style="168" customWidth="1"/>
    <col min="14338" max="14338" width="66.33203125" style="168" customWidth="1"/>
    <col min="14339" max="14339" width="15.44140625" style="168" bestFit="1" customWidth="1"/>
    <col min="14340" max="14340" width="28.6640625" style="168" customWidth="1"/>
    <col min="14341" max="14341" width="24.109375" style="168" customWidth="1"/>
    <col min="14342" max="14342" width="16.6640625" style="168" bestFit="1" customWidth="1"/>
    <col min="14343" max="14343" width="0" style="168" hidden="1" customWidth="1"/>
    <col min="14344" max="14344" width="27.44140625" style="168" bestFit="1" customWidth="1"/>
    <col min="14345" max="14345" width="21" style="168" bestFit="1" customWidth="1"/>
    <col min="14346" max="14346" width="37.6640625" style="168" bestFit="1" customWidth="1"/>
    <col min="14347" max="14347" width="16.6640625" style="168" customWidth="1"/>
    <col min="14348" max="14348" width="9" style="168" customWidth="1"/>
    <col min="14349" max="14349" width="28.33203125" style="168" customWidth="1"/>
    <col min="14350" max="14350" width="19" style="168" customWidth="1"/>
    <col min="14351" max="14351" width="18.6640625" style="168" customWidth="1"/>
    <col min="14352" max="14591" width="8.88671875" style="168"/>
    <col min="14592" max="14592" width="5.44140625" style="168" customWidth="1"/>
    <col min="14593" max="14593" width="13.6640625" style="168" customWidth="1"/>
    <col min="14594" max="14594" width="66.33203125" style="168" customWidth="1"/>
    <col min="14595" max="14595" width="15.44140625" style="168" bestFit="1" customWidth="1"/>
    <col min="14596" max="14596" width="28.6640625" style="168" customWidth="1"/>
    <col min="14597" max="14597" width="24.109375" style="168" customWidth="1"/>
    <col min="14598" max="14598" width="16.6640625" style="168" bestFit="1" customWidth="1"/>
    <col min="14599" max="14599" width="0" style="168" hidden="1" customWidth="1"/>
    <col min="14600" max="14600" width="27.44140625" style="168" bestFit="1" customWidth="1"/>
    <col min="14601" max="14601" width="21" style="168" bestFit="1" customWidth="1"/>
    <col min="14602" max="14602" width="37.6640625" style="168" bestFit="1" customWidth="1"/>
    <col min="14603" max="14603" width="16.6640625" style="168" customWidth="1"/>
    <col min="14604" max="14604" width="9" style="168" customWidth="1"/>
    <col min="14605" max="14605" width="28.33203125" style="168" customWidth="1"/>
    <col min="14606" max="14606" width="19" style="168" customWidth="1"/>
    <col min="14607" max="14607" width="18.6640625" style="168" customWidth="1"/>
    <col min="14608" max="14847" width="8.88671875" style="168"/>
    <col min="14848" max="14848" width="5.44140625" style="168" customWidth="1"/>
    <col min="14849" max="14849" width="13.6640625" style="168" customWidth="1"/>
    <col min="14850" max="14850" width="66.33203125" style="168" customWidth="1"/>
    <col min="14851" max="14851" width="15.44140625" style="168" bestFit="1" customWidth="1"/>
    <col min="14852" max="14852" width="28.6640625" style="168" customWidth="1"/>
    <col min="14853" max="14853" width="24.109375" style="168" customWidth="1"/>
    <col min="14854" max="14854" width="16.6640625" style="168" bestFit="1" customWidth="1"/>
    <col min="14855" max="14855" width="0" style="168" hidden="1" customWidth="1"/>
    <col min="14856" max="14856" width="27.44140625" style="168" bestFit="1" customWidth="1"/>
    <col min="14857" max="14857" width="21" style="168" bestFit="1" customWidth="1"/>
    <col min="14858" max="14858" width="37.6640625" style="168" bestFit="1" customWidth="1"/>
    <col min="14859" max="14859" width="16.6640625" style="168" customWidth="1"/>
    <col min="14860" max="14860" width="9" style="168" customWidth="1"/>
    <col min="14861" max="14861" width="28.33203125" style="168" customWidth="1"/>
    <col min="14862" max="14862" width="19" style="168" customWidth="1"/>
    <col min="14863" max="14863" width="18.6640625" style="168" customWidth="1"/>
    <col min="14864" max="15103" width="8.88671875" style="168"/>
    <col min="15104" max="15104" width="5.44140625" style="168" customWidth="1"/>
    <col min="15105" max="15105" width="13.6640625" style="168" customWidth="1"/>
    <col min="15106" max="15106" width="66.33203125" style="168" customWidth="1"/>
    <col min="15107" max="15107" width="15.44140625" style="168" bestFit="1" customWidth="1"/>
    <col min="15108" max="15108" width="28.6640625" style="168" customWidth="1"/>
    <col min="15109" max="15109" width="24.109375" style="168" customWidth="1"/>
    <col min="15110" max="15110" width="16.6640625" style="168" bestFit="1" customWidth="1"/>
    <col min="15111" max="15111" width="0" style="168" hidden="1" customWidth="1"/>
    <col min="15112" max="15112" width="27.44140625" style="168" bestFit="1" customWidth="1"/>
    <col min="15113" max="15113" width="21" style="168" bestFit="1" customWidth="1"/>
    <col min="15114" max="15114" width="37.6640625" style="168" bestFit="1" customWidth="1"/>
    <col min="15115" max="15115" width="16.6640625" style="168" customWidth="1"/>
    <col min="15116" max="15116" width="9" style="168" customWidth="1"/>
    <col min="15117" max="15117" width="28.33203125" style="168" customWidth="1"/>
    <col min="15118" max="15118" width="19" style="168" customWidth="1"/>
    <col min="15119" max="15119" width="18.6640625" style="168" customWidth="1"/>
    <col min="15120" max="15359" width="8.88671875" style="168"/>
    <col min="15360" max="15360" width="5.44140625" style="168" customWidth="1"/>
    <col min="15361" max="15361" width="13.6640625" style="168" customWidth="1"/>
    <col min="15362" max="15362" width="66.33203125" style="168" customWidth="1"/>
    <col min="15363" max="15363" width="15.44140625" style="168" bestFit="1" customWidth="1"/>
    <col min="15364" max="15364" width="28.6640625" style="168" customWidth="1"/>
    <col min="15365" max="15365" width="24.109375" style="168" customWidth="1"/>
    <col min="15366" max="15366" width="16.6640625" style="168" bestFit="1" customWidth="1"/>
    <col min="15367" max="15367" width="0" style="168" hidden="1" customWidth="1"/>
    <col min="15368" max="15368" width="27.44140625" style="168" bestFit="1" customWidth="1"/>
    <col min="15369" max="15369" width="21" style="168" bestFit="1" customWidth="1"/>
    <col min="15370" max="15370" width="37.6640625" style="168" bestFit="1" customWidth="1"/>
    <col min="15371" max="15371" width="16.6640625" style="168" customWidth="1"/>
    <col min="15372" max="15372" width="9" style="168" customWidth="1"/>
    <col min="15373" max="15373" width="28.33203125" style="168" customWidth="1"/>
    <col min="15374" max="15374" width="19" style="168" customWidth="1"/>
    <col min="15375" max="15375" width="18.6640625" style="168" customWidth="1"/>
    <col min="15376" max="15615" width="8.88671875" style="168"/>
    <col min="15616" max="15616" width="5.44140625" style="168" customWidth="1"/>
    <col min="15617" max="15617" width="13.6640625" style="168" customWidth="1"/>
    <col min="15618" max="15618" width="66.33203125" style="168" customWidth="1"/>
    <col min="15619" max="15619" width="15.44140625" style="168" bestFit="1" customWidth="1"/>
    <col min="15620" max="15620" width="28.6640625" style="168" customWidth="1"/>
    <col min="15621" max="15621" width="24.109375" style="168" customWidth="1"/>
    <col min="15622" max="15622" width="16.6640625" style="168" bestFit="1" customWidth="1"/>
    <col min="15623" max="15623" width="0" style="168" hidden="1" customWidth="1"/>
    <col min="15624" max="15624" width="27.44140625" style="168" bestFit="1" customWidth="1"/>
    <col min="15625" max="15625" width="21" style="168" bestFit="1" customWidth="1"/>
    <col min="15626" max="15626" width="37.6640625" style="168" bestFit="1" customWidth="1"/>
    <col min="15627" max="15627" width="16.6640625" style="168" customWidth="1"/>
    <col min="15628" max="15628" width="9" style="168" customWidth="1"/>
    <col min="15629" max="15629" width="28.33203125" style="168" customWidth="1"/>
    <col min="15630" max="15630" width="19" style="168" customWidth="1"/>
    <col min="15631" max="15631" width="18.6640625" style="168" customWidth="1"/>
    <col min="15632" max="15871" width="8.88671875" style="168"/>
    <col min="15872" max="15872" width="5.44140625" style="168" customWidth="1"/>
    <col min="15873" max="15873" width="13.6640625" style="168" customWidth="1"/>
    <col min="15874" max="15874" width="66.33203125" style="168" customWidth="1"/>
    <col min="15875" max="15875" width="15.44140625" style="168" bestFit="1" customWidth="1"/>
    <col min="15876" max="15876" width="28.6640625" style="168" customWidth="1"/>
    <col min="15877" max="15877" width="24.109375" style="168" customWidth="1"/>
    <col min="15878" max="15878" width="16.6640625" style="168" bestFit="1" customWidth="1"/>
    <col min="15879" max="15879" width="0" style="168" hidden="1" customWidth="1"/>
    <col min="15880" max="15880" width="27.44140625" style="168" bestFit="1" customWidth="1"/>
    <col min="15881" max="15881" width="21" style="168" bestFit="1" customWidth="1"/>
    <col min="15882" max="15882" width="37.6640625" style="168" bestFit="1" customWidth="1"/>
    <col min="15883" max="15883" width="16.6640625" style="168" customWidth="1"/>
    <col min="15884" max="15884" width="9" style="168" customWidth="1"/>
    <col min="15885" max="15885" width="28.33203125" style="168" customWidth="1"/>
    <col min="15886" max="15886" width="19" style="168" customWidth="1"/>
    <col min="15887" max="15887" width="18.6640625" style="168" customWidth="1"/>
    <col min="15888" max="16127" width="8.88671875" style="168"/>
    <col min="16128" max="16128" width="5.44140625" style="168" customWidth="1"/>
    <col min="16129" max="16129" width="13.6640625" style="168" customWidth="1"/>
    <col min="16130" max="16130" width="66.33203125" style="168" customWidth="1"/>
    <col min="16131" max="16131" width="15.44140625" style="168" bestFit="1" customWidth="1"/>
    <col min="16132" max="16132" width="28.6640625" style="168" customWidth="1"/>
    <col min="16133" max="16133" width="24.109375" style="168" customWidth="1"/>
    <col min="16134" max="16134" width="16.6640625" style="168" bestFit="1" customWidth="1"/>
    <col min="16135" max="16135" width="0" style="168" hidden="1" customWidth="1"/>
    <col min="16136" max="16136" width="27.44140625" style="168" bestFit="1" customWidth="1"/>
    <col min="16137" max="16137" width="21" style="168" bestFit="1" customWidth="1"/>
    <col min="16138" max="16138" width="37.6640625" style="168" bestFit="1" customWidth="1"/>
    <col min="16139" max="16139" width="16.6640625" style="168" customWidth="1"/>
    <col min="16140" max="16140" width="9" style="168" customWidth="1"/>
    <col min="16141" max="16141" width="28.33203125" style="168" customWidth="1"/>
    <col min="16142" max="16142" width="19" style="168" customWidth="1"/>
    <col min="16143" max="16143" width="18.6640625" style="168" customWidth="1"/>
    <col min="16144" max="16383" width="8.88671875" style="168"/>
    <col min="16384" max="16384" width="8.88671875" style="168" customWidth="1"/>
  </cols>
  <sheetData>
    <row r="1" spans="1:10" ht="39.75" customHeight="1" x14ac:dyDescent="0.3">
      <c r="A1" s="549" t="s">
        <v>0</v>
      </c>
      <c r="B1" s="549" t="s">
        <v>1</v>
      </c>
      <c r="C1" s="551" t="s">
        <v>82</v>
      </c>
      <c r="D1" s="553" t="s">
        <v>438</v>
      </c>
      <c r="E1" s="553" t="s">
        <v>439</v>
      </c>
      <c r="F1" s="572" t="s">
        <v>74</v>
      </c>
      <c r="G1" s="542" t="s">
        <v>2</v>
      </c>
      <c r="H1" s="542" t="s">
        <v>440</v>
      </c>
      <c r="I1" s="542" t="s">
        <v>441</v>
      </c>
      <c r="J1" s="542" t="s">
        <v>442</v>
      </c>
    </row>
    <row r="2" spans="1:10" ht="41.25" customHeight="1" thickBot="1" x14ac:dyDescent="0.35">
      <c r="A2" s="550"/>
      <c r="B2" s="550"/>
      <c r="C2" s="552"/>
      <c r="D2" s="554"/>
      <c r="E2" s="554"/>
      <c r="F2" s="573"/>
      <c r="G2" s="543"/>
      <c r="H2" s="543"/>
      <c r="I2" s="543"/>
      <c r="J2" s="543"/>
    </row>
    <row r="3" spans="1:10" ht="27.75" customHeight="1" thickBot="1" x14ac:dyDescent="0.35">
      <c r="A3" s="206">
        <v>1</v>
      </c>
      <c r="B3" s="565" t="s">
        <v>20</v>
      </c>
      <c r="C3" s="378" t="s">
        <v>978</v>
      </c>
      <c r="D3" s="217" t="s">
        <v>947</v>
      </c>
      <c r="E3" s="379" t="s">
        <v>967</v>
      </c>
      <c r="F3" s="436">
        <v>58.8</v>
      </c>
      <c r="G3" s="195" t="s">
        <v>467</v>
      </c>
      <c r="H3" s="218" t="s">
        <v>481</v>
      </c>
      <c r="I3" s="218" t="s">
        <v>447</v>
      </c>
      <c r="J3" s="181"/>
    </row>
    <row r="4" spans="1:10" ht="27.75" customHeight="1" thickBot="1" x14ac:dyDescent="0.35">
      <c r="A4" s="206">
        <v>2</v>
      </c>
      <c r="B4" s="566"/>
      <c r="C4" s="378" t="s">
        <v>978</v>
      </c>
      <c r="D4" s="219" t="s">
        <v>916</v>
      </c>
      <c r="E4" s="379" t="s">
        <v>959</v>
      </c>
      <c r="F4" s="436">
        <v>157</v>
      </c>
      <c r="G4" s="195" t="s">
        <v>467</v>
      </c>
      <c r="H4" s="218" t="s">
        <v>481</v>
      </c>
      <c r="I4" s="218" t="s">
        <v>447</v>
      </c>
      <c r="J4" s="181"/>
    </row>
    <row r="5" spans="1:10" ht="27.75" customHeight="1" thickBot="1" x14ac:dyDescent="0.35">
      <c r="A5" s="206">
        <v>3</v>
      </c>
      <c r="B5" s="566"/>
      <c r="C5" s="378" t="s">
        <v>978</v>
      </c>
      <c r="D5" s="219" t="s">
        <v>922</v>
      </c>
      <c r="E5" s="379" t="s">
        <v>960</v>
      </c>
      <c r="F5" s="436">
        <v>52.3</v>
      </c>
      <c r="G5" s="195" t="s">
        <v>467</v>
      </c>
      <c r="H5" s="218" t="s">
        <v>481</v>
      </c>
      <c r="I5" s="218" t="s">
        <v>447</v>
      </c>
      <c r="J5" s="181"/>
    </row>
    <row r="6" spans="1:10" ht="27.75" customHeight="1" thickBot="1" x14ac:dyDescent="0.35">
      <c r="A6" s="206">
        <v>4</v>
      </c>
      <c r="B6" s="566"/>
      <c r="C6" s="378" t="s">
        <v>978</v>
      </c>
      <c r="D6" s="219" t="s">
        <v>914</v>
      </c>
      <c r="E6" s="379" t="s">
        <v>962</v>
      </c>
      <c r="F6" s="436">
        <v>105</v>
      </c>
      <c r="G6" s="195" t="s">
        <v>467</v>
      </c>
      <c r="H6" s="218" t="s">
        <v>481</v>
      </c>
      <c r="I6" s="218" t="s">
        <v>447</v>
      </c>
      <c r="J6" s="181"/>
    </row>
    <row r="7" spans="1:10" ht="27.75" customHeight="1" thickBot="1" x14ac:dyDescent="0.35">
      <c r="A7" s="206">
        <v>5</v>
      </c>
      <c r="B7" s="566"/>
      <c r="C7" s="378" t="s">
        <v>978</v>
      </c>
      <c r="D7" s="219" t="s">
        <v>918</v>
      </c>
      <c r="E7" s="379" t="s">
        <v>963</v>
      </c>
      <c r="F7" s="436">
        <v>103.6</v>
      </c>
      <c r="G7" s="195" t="s">
        <v>467</v>
      </c>
      <c r="H7" s="218" t="s">
        <v>481</v>
      </c>
      <c r="I7" s="218" t="s">
        <v>447</v>
      </c>
      <c r="J7" s="181"/>
    </row>
    <row r="8" spans="1:10" ht="27.75" customHeight="1" thickBot="1" x14ac:dyDescent="0.35">
      <c r="A8" s="206">
        <v>6</v>
      </c>
      <c r="B8" s="566"/>
      <c r="C8" s="378" t="s">
        <v>978</v>
      </c>
      <c r="D8" s="219" t="s">
        <v>932</v>
      </c>
      <c r="E8" s="379" t="s">
        <v>977</v>
      </c>
      <c r="F8" s="436">
        <v>68.5</v>
      </c>
      <c r="G8" s="195" t="s">
        <v>467</v>
      </c>
      <c r="H8" s="218" t="s">
        <v>481</v>
      </c>
      <c r="I8" s="218" t="s">
        <v>447</v>
      </c>
      <c r="J8" s="181"/>
    </row>
    <row r="9" spans="1:10" ht="27.75" customHeight="1" thickBot="1" x14ac:dyDescent="0.35">
      <c r="A9" s="206">
        <v>7</v>
      </c>
      <c r="B9" s="566"/>
      <c r="C9" s="378" t="s">
        <v>978</v>
      </c>
      <c r="D9" s="219" t="s">
        <v>914</v>
      </c>
      <c r="E9" s="379" t="s">
        <v>949</v>
      </c>
      <c r="F9" s="436">
        <v>140</v>
      </c>
      <c r="G9" s="195" t="s">
        <v>467</v>
      </c>
      <c r="H9" s="218" t="s">
        <v>481</v>
      </c>
      <c r="I9" s="218" t="s">
        <v>447</v>
      </c>
      <c r="J9" s="181"/>
    </row>
    <row r="10" spans="1:10" ht="27.75" customHeight="1" thickBot="1" x14ac:dyDescent="0.35">
      <c r="A10" s="206">
        <v>8</v>
      </c>
      <c r="B10" s="566"/>
      <c r="C10" s="378" t="s">
        <v>978</v>
      </c>
      <c r="D10" s="219" t="s">
        <v>916</v>
      </c>
      <c r="E10" s="379" t="s">
        <v>956</v>
      </c>
      <c r="F10" s="436">
        <v>172.2</v>
      </c>
      <c r="G10" s="195" t="s">
        <v>467</v>
      </c>
      <c r="H10" s="218" t="s">
        <v>481</v>
      </c>
      <c r="I10" s="218" t="s">
        <v>447</v>
      </c>
      <c r="J10" s="181"/>
    </row>
    <row r="11" spans="1:10" ht="27.75" customHeight="1" thickBot="1" x14ac:dyDescent="0.35">
      <c r="A11" s="206">
        <v>9</v>
      </c>
      <c r="B11" s="566"/>
      <c r="C11" s="378" t="s">
        <v>978</v>
      </c>
      <c r="D11" s="219" t="s">
        <v>914</v>
      </c>
      <c r="E11" s="379" t="s">
        <v>965</v>
      </c>
      <c r="F11" s="436">
        <v>279.82</v>
      </c>
      <c r="G11" s="195" t="s">
        <v>467</v>
      </c>
      <c r="H11" s="218" t="s">
        <v>481</v>
      </c>
      <c r="I11" s="218" t="s">
        <v>447</v>
      </c>
      <c r="J11" s="181"/>
    </row>
    <row r="12" spans="1:10" ht="27.75" customHeight="1" thickBot="1" x14ac:dyDescent="0.35">
      <c r="A12" s="206">
        <v>10</v>
      </c>
      <c r="B12" s="566"/>
      <c r="C12" s="378" t="s">
        <v>978</v>
      </c>
      <c r="D12" s="217" t="s">
        <v>947</v>
      </c>
      <c r="E12" s="379" t="s">
        <v>944</v>
      </c>
      <c r="F12" s="436">
        <v>56.6</v>
      </c>
      <c r="G12" s="195" t="s">
        <v>467</v>
      </c>
      <c r="H12" s="218" t="s">
        <v>481</v>
      </c>
      <c r="I12" s="218" t="s">
        <v>447</v>
      </c>
      <c r="J12" s="181"/>
    </row>
    <row r="13" spans="1:10" ht="27.75" customHeight="1" thickBot="1" x14ac:dyDescent="0.35">
      <c r="A13" s="206">
        <v>11</v>
      </c>
      <c r="B13" s="566"/>
      <c r="C13" s="378" t="s">
        <v>978</v>
      </c>
      <c r="D13" s="219" t="s">
        <v>916</v>
      </c>
      <c r="E13" s="379" t="s">
        <v>951</v>
      </c>
      <c r="F13" s="436">
        <v>66.3</v>
      </c>
      <c r="G13" s="195" t="s">
        <v>467</v>
      </c>
      <c r="H13" s="218" t="s">
        <v>481</v>
      </c>
      <c r="I13" s="218" t="s">
        <v>447</v>
      </c>
      <c r="J13" s="181"/>
    </row>
    <row r="14" spans="1:10" ht="27.75" customHeight="1" thickBot="1" x14ac:dyDescent="0.35">
      <c r="A14" s="206">
        <v>12</v>
      </c>
      <c r="B14" s="566"/>
      <c r="C14" s="378" t="s">
        <v>978</v>
      </c>
      <c r="D14" s="219" t="s">
        <v>922</v>
      </c>
      <c r="E14" s="379" t="s">
        <v>969</v>
      </c>
      <c r="F14" s="436">
        <v>92.8</v>
      </c>
      <c r="G14" s="195" t="s">
        <v>467</v>
      </c>
      <c r="H14" s="218" t="s">
        <v>481</v>
      </c>
      <c r="I14" s="218" t="s">
        <v>447</v>
      </c>
      <c r="J14" s="181"/>
    </row>
    <row r="15" spans="1:10" ht="27.75" customHeight="1" thickBot="1" x14ac:dyDescent="0.35">
      <c r="A15" s="206">
        <v>13</v>
      </c>
      <c r="B15" s="566"/>
      <c r="C15" s="378" t="s">
        <v>978</v>
      </c>
      <c r="D15" s="219" t="s">
        <v>914</v>
      </c>
      <c r="E15" s="379" t="s">
        <v>966</v>
      </c>
      <c r="F15" s="436">
        <v>108.9</v>
      </c>
      <c r="G15" s="195" t="s">
        <v>467</v>
      </c>
      <c r="H15" s="218" t="s">
        <v>481</v>
      </c>
      <c r="I15" s="218" t="s">
        <v>447</v>
      </c>
      <c r="J15" s="181"/>
    </row>
    <row r="16" spans="1:10" ht="27.75" customHeight="1" thickBot="1" x14ac:dyDescent="0.35">
      <c r="A16" s="206">
        <v>14</v>
      </c>
      <c r="B16" s="566"/>
      <c r="C16" s="378" t="s">
        <v>978</v>
      </c>
      <c r="D16" s="219" t="s">
        <v>918</v>
      </c>
      <c r="E16" s="379" t="s">
        <v>946</v>
      </c>
      <c r="F16" s="436">
        <v>152.19999999999999</v>
      </c>
      <c r="G16" s="195" t="s">
        <v>467</v>
      </c>
      <c r="H16" s="218" t="s">
        <v>481</v>
      </c>
      <c r="I16" s="218" t="s">
        <v>447</v>
      </c>
      <c r="J16" s="181"/>
    </row>
    <row r="17" spans="1:10" ht="27.75" customHeight="1" thickBot="1" x14ac:dyDescent="0.35">
      <c r="A17" s="206">
        <v>15</v>
      </c>
      <c r="B17" s="566"/>
      <c r="C17" s="378" t="s">
        <v>978</v>
      </c>
      <c r="D17" s="219" t="s">
        <v>932</v>
      </c>
      <c r="E17" s="379" t="s">
        <v>968</v>
      </c>
      <c r="F17" s="436">
        <v>164.9</v>
      </c>
      <c r="G17" s="195" t="s">
        <v>467</v>
      </c>
      <c r="H17" s="218" t="s">
        <v>481</v>
      </c>
      <c r="I17" s="218" t="s">
        <v>447</v>
      </c>
      <c r="J17" s="181"/>
    </row>
    <row r="18" spans="1:10" ht="27.75" customHeight="1" thickBot="1" x14ac:dyDescent="0.35">
      <c r="A18" s="206">
        <v>16</v>
      </c>
      <c r="B18" s="566"/>
      <c r="C18" s="378" t="s">
        <v>978</v>
      </c>
      <c r="D18" s="219" t="s">
        <v>914</v>
      </c>
      <c r="E18" s="379" t="s">
        <v>964</v>
      </c>
      <c r="F18" s="436">
        <v>171.84</v>
      </c>
      <c r="G18" s="195" t="s">
        <v>467</v>
      </c>
      <c r="H18" s="218" t="s">
        <v>481</v>
      </c>
      <c r="I18" s="218" t="s">
        <v>447</v>
      </c>
      <c r="J18" s="181"/>
    </row>
    <row r="19" spans="1:10" ht="27.75" customHeight="1" thickBot="1" x14ac:dyDescent="0.35">
      <c r="A19" s="206">
        <v>17</v>
      </c>
      <c r="B19" s="566"/>
      <c r="C19" s="378" t="s">
        <v>978</v>
      </c>
      <c r="D19" s="219" t="s">
        <v>916</v>
      </c>
      <c r="E19" s="379" t="s">
        <v>952</v>
      </c>
      <c r="F19" s="436">
        <v>56.53</v>
      </c>
      <c r="G19" s="195" t="s">
        <v>467</v>
      </c>
      <c r="H19" s="218" t="s">
        <v>481</v>
      </c>
      <c r="I19" s="218" t="s">
        <v>447</v>
      </c>
      <c r="J19" s="181"/>
    </row>
    <row r="20" spans="1:10" ht="27.75" customHeight="1" x14ac:dyDescent="0.3">
      <c r="A20" s="206">
        <v>18</v>
      </c>
      <c r="B20" s="566"/>
      <c r="C20" s="378" t="s">
        <v>978</v>
      </c>
      <c r="D20" s="219" t="s">
        <v>914</v>
      </c>
      <c r="E20" s="379" t="s">
        <v>954</v>
      </c>
      <c r="F20" s="436">
        <v>88.6</v>
      </c>
      <c r="G20" s="195" t="s">
        <v>467</v>
      </c>
      <c r="H20" s="218" t="s">
        <v>481</v>
      </c>
      <c r="I20" s="218" t="s">
        <v>447</v>
      </c>
      <c r="J20" s="181"/>
    </row>
    <row r="21" spans="1:10" ht="27.75" customHeight="1" thickBot="1" x14ac:dyDescent="0.35">
      <c r="A21" s="206">
        <v>19</v>
      </c>
      <c r="B21" s="566"/>
      <c r="C21" s="378" t="s">
        <v>978</v>
      </c>
      <c r="D21" s="219" t="s">
        <v>918</v>
      </c>
      <c r="E21" s="379" t="s">
        <v>955</v>
      </c>
      <c r="F21" s="436">
        <v>33.299999999999997</v>
      </c>
      <c r="G21" s="195" t="s">
        <v>467</v>
      </c>
      <c r="H21" s="218" t="s">
        <v>481</v>
      </c>
      <c r="I21" s="218" t="s">
        <v>447</v>
      </c>
      <c r="J21" s="221"/>
    </row>
    <row r="22" spans="1:10" ht="27.75" customHeight="1" thickBot="1" x14ac:dyDescent="0.35">
      <c r="A22" s="206">
        <v>20</v>
      </c>
      <c r="B22" s="566"/>
      <c r="C22" s="378" t="s">
        <v>978</v>
      </c>
      <c r="D22" s="219" t="s">
        <v>914</v>
      </c>
      <c r="E22" s="379" t="s">
        <v>961</v>
      </c>
      <c r="F22" s="436">
        <v>55.9</v>
      </c>
      <c r="G22" s="195" t="s">
        <v>467</v>
      </c>
      <c r="H22" s="218" t="s">
        <v>481</v>
      </c>
      <c r="I22" s="218" t="s">
        <v>447</v>
      </c>
      <c r="J22" s="181"/>
    </row>
    <row r="23" spans="1:10" ht="27.75" customHeight="1" thickBot="1" x14ac:dyDescent="0.35">
      <c r="A23" s="557" t="s">
        <v>930</v>
      </c>
      <c r="B23" s="558"/>
      <c r="C23" s="558"/>
      <c r="D23" s="222"/>
      <c r="E23" s="223"/>
      <c r="F23" s="224">
        <f>SUM(F3:F22)</f>
        <v>2185.09</v>
      </c>
      <c r="G23" s="200"/>
      <c r="H23" s="200"/>
      <c r="I23" s="225"/>
      <c r="J23" s="200"/>
    </row>
    <row r="24" spans="1:10" ht="27.75" customHeight="1" thickBot="1" x14ac:dyDescent="0.45">
      <c r="A24" s="201">
        <v>1</v>
      </c>
      <c r="B24" s="593" t="s">
        <v>942</v>
      </c>
      <c r="C24" s="364" t="s">
        <v>943</v>
      </c>
      <c r="D24" s="197" t="s">
        <v>922</v>
      </c>
      <c r="E24" s="365" t="s">
        <v>944</v>
      </c>
      <c r="F24" s="366">
        <v>1.71</v>
      </c>
      <c r="G24" s="203" t="s">
        <v>467</v>
      </c>
      <c r="H24" s="204" t="s">
        <v>446</v>
      </c>
      <c r="I24" s="204" t="s">
        <v>447</v>
      </c>
      <c r="J24" s="205"/>
    </row>
    <row r="25" spans="1:10" ht="27.75" customHeight="1" thickBot="1" x14ac:dyDescent="0.45">
      <c r="A25" s="206">
        <v>2</v>
      </c>
      <c r="B25" s="594"/>
      <c r="C25" s="364" t="s">
        <v>945</v>
      </c>
      <c r="D25" s="207" t="s">
        <v>916</v>
      </c>
      <c r="E25" s="365" t="s">
        <v>946</v>
      </c>
      <c r="F25" s="366">
        <f t="shared" ref="F25:F32" ca="1" si="0">SUM(E25:F25)</f>
        <v>3.364836401842707</v>
      </c>
      <c r="G25" s="208" t="s">
        <v>467</v>
      </c>
      <c r="H25" s="207" t="s">
        <v>446</v>
      </c>
      <c r="I25" s="204" t="s">
        <v>447</v>
      </c>
      <c r="J25" s="209"/>
    </row>
    <row r="26" spans="1:10" ht="27.75" customHeight="1" thickBot="1" x14ac:dyDescent="0.45">
      <c r="A26" s="201">
        <v>3</v>
      </c>
      <c r="B26" s="594"/>
      <c r="C26" s="364" t="s">
        <v>945</v>
      </c>
      <c r="D26" s="207" t="s">
        <v>947</v>
      </c>
      <c r="E26" s="367" t="s">
        <v>948</v>
      </c>
      <c r="F26" s="366">
        <f t="shared" ca="1" si="0"/>
        <v>2.8436617945470415</v>
      </c>
      <c r="G26" s="208" t="s">
        <v>467</v>
      </c>
      <c r="H26" s="207" t="s">
        <v>446</v>
      </c>
      <c r="I26" s="204" t="s">
        <v>447</v>
      </c>
      <c r="J26" s="209"/>
    </row>
    <row r="27" spans="1:10" ht="27.75" customHeight="1" thickBot="1" x14ac:dyDescent="0.45">
      <c r="A27" s="206">
        <v>4</v>
      </c>
      <c r="B27" s="594"/>
      <c r="C27" s="364" t="s">
        <v>945</v>
      </c>
      <c r="D27" s="207" t="s">
        <v>918</v>
      </c>
      <c r="E27" s="367" t="s">
        <v>949</v>
      </c>
      <c r="F27" s="366">
        <f t="shared" ca="1" si="0"/>
        <v>3.8865245490769373</v>
      </c>
      <c r="G27" s="208" t="s">
        <v>467</v>
      </c>
      <c r="H27" s="207" t="s">
        <v>446</v>
      </c>
      <c r="I27" s="204" t="s">
        <v>447</v>
      </c>
      <c r="J27" s="209"/>
    </row>
    <row r="28" spans="1:10" ht="27.75" customHeight="1" thickBot="1" x14ac:dyDescent="0.45">
      <c r="A28" s="201">
        <v>5</v>
      </c>
      <c r="B28" s="594"/>
      <c r="C28" s="364" t="s">
        <v>945</v>
      </c>
      <c r="D28" s="207" t="s">
        <v>950</v>
      </c>
      <c r="E28" s="367" t="s">
        <v>951</v>
      </c>
      <c r="F28" s="366">
        <f t="shared" ca="1" si="0"/>
        <v>3.2324709877282096</v>
      </c>
      <c r="G28" s="208" t="s">
        <v>467</v>
      </c>
      <c r="H28" s="207" t="s">
        <v>446</v>
      </c>
      <c r="I28" s="204" t="s">
        <v>447</v>
      </c>
      <c r="J28" s="209"/>
    </row>
    <row r="29" spans="1:10" ht="27.75" customHeight="1" thickBot="1" x14ac:dyDescent="0.45">
      <c r="A29" s="206">
        <v>6</v>
      </c>
      <c r="B29" s="594"/>
      <c r="C29" s="364" t="s">
        <v>945</v>
      </c>
      <c r="D29" s="207" t="s">
        <v>914</v>
      </c>
      <c r="E29" s="367" t="s">
        <v>952</v>
      </c>
      <c r="F29" s="366">
        <f t="shared" ca="1" si="0"/>
        <v>1.4485655890509554</v>
      </c>
      <c r="G29" s="208" t="s">
        <v>467</v>
      </c>
      <c r="H29" s="207" t="s">
        <v>446</v>
      </c>
      <c r="I29" s="204" t="s">
        <v>447</v>
      </c>
      <c r="J29" s="209"/>
    </row>
    <row r="30" spans="1:10" ht="27.75" customHeight="1" thickBot="1" x14ac:dyDescent="0.45">
      <c r="A30" s="201">
        <v>7</v>
      </c>
      <c r="B30" s="594"/>
      <c r="C30" s="368" t="s">
        <v>953</v>
      </c>
      <c r="D30" s="197" t="s">
        <v>922</v>
      </c>
      <c r="E30" s="369" t="s">
        <v>954</v>
      </c>
      <c r="F30" s="366">
        <f t="shared" ca="1" si="0"/>
        <v>2.0918504647294718</v>
      </c>
      <c r="G30" s="208" t="s">
        <v>467</v>
      </c>
      <c r="H30" s="207" t="s">
        <v>446</v>
      </c>
      <c r="I30" s="204" t="s">
        <v>447</v>
      </c>
      <c r="J30" s="209"/>
    </row>
    <row r="31" spans="1:10" ht="27.75" customHeight="1" thickBot="1" x14ac:dyDescent="0.45">
      <c r="A31" s="206">
        <v>8</v>
      </c>
      <c r="B31" s="594"/>
      <c r="C31" s="364" t="s">
        <v>953</v>
      </c>
      <c r="D31" s="207" t="s">
        <v>916</v>
      </c>
      <c r="E31" s="365" t="s">
        <v>955</v>
      </c>
      <c r="F31" s="366">
        <f t="shared" ca="1" si="0"/>
        <v>0.89399011955963015</v>
      </c>
      <c r="G31" s="208" t="s">
        <v>467</v>
      </c>
      <c r="H31" s="207" t="s">
        <v>446</v>
      </c>
      <c r="I31" s="204" t="s">
        <v>447</v>
      </c>
      <c r="J31" s="209"/>
    </row>
    <row r="32" spans="1:10" ht="27.75" customHeight="1" thickBot="1" x14ac:dyDescent="0.45">
      <c r="A32" s="201">
        <v>9</v>
      </c>
      <c r="B32" s="595"/>
      <c r="C32" s="364" t="s">
        <v>945</v>
      </c>
      <c r="D32" s="207" t="s">
        <v>947</v>
      </c>
      <c r="E32" s="370" t="s">
        <v>956</v>
      </c>
      <c r="F32" s="366">
        <f t="shared" ca="1" si="0"/>
        <v>2.7670144914163313</v>
      </c>
      <c r="G32" s="203" t="s">
        <v>467</v>
      </c>
      <c r="H32" s="207" t="s">
        <v>446</v>
      </c>
      <c r="I32" s="204" t="s">
        <v>447</v>
      </c>
      <c r="J32" s="371"/>
    </row>
    <row r="33" spans="1:10" ht="27.75" customHeight="1" thickBot="1" x14ac:dyDescent="0.45">
      <c r="A33" s="206">
        <v>10</v>
      </c>
      <c r="B33" s="595"/>
      <c r="C33" s="364" t="s">
        <v>945</v>
      </c>
      <c r="D33" s="207" t="s">
        <v>918</v>
      </c>
      <c r="E33" s="372" t="s">
        <v>957</v>
      </c>
      <c r="F33" s="366">
        <v>4.93</v>
      </c>
      <c r="G33" s="203" t="s">
        <v>467</v>
      </c>
      <c r="H33" s="207" t="s">
        <v>446</v>
      </c>
      <c r="I33" s="204" t="s">
        <v>447</v>
      </c>
      <c r="J33" s="371"/>
    </row>
    <row r="34" spans="1:10" ht="27.75" customHeight="1" thickBot="1" x14ac:dyDescent="0.45">
      <c r="A34" s="201">
        <v>11</v>
      </c>
      <c r="B34" s="595"/>
      <c r="C34" s="364" t="s">
        <v>945</v>
      </c>
      <c r="D34" s="207" t="s">
        <v>950</v>
      </c>
      <c r="E34" s="370" t="s">
        <v>958</v>
      </c>
      <c r="F34" s="366">
        <f t="shared" ref="F34:F52" ca="1" si="1">SUM(E34:F34)</f>
        <v>6.1511144073823809</v>
      </c>
      <c r="G34" s="203" t="s">
        <v>467</v>
      </c>
      <c r="H34" s="207" t="s">
        <v>446</v>
      </c>
      <c r="I34" s="204" t="s">
        <v>447</v>
      </c>
      <c r="J34" s="371"/>
    </row>
    <row r="35" spans="1:10" ht="27.75" customHeight="1" thickBot="1" x14ac:dyDescent="0.45">
      <c r="A35" s="206">
        <v>12</v>
      </c>
      <c r="B35" s="595"/>
      <c r="C35" s="364" t="s">
        <v>945</v>
      </c>
      <c r="D35" s="207" t="s">
        <v>914</v>
      </c>
      <c r="E35" s="365" t="s">
        <v>959</v>
      </c>
      <c r="F35" s="366">
        <f t="shared" ca="1" si="1"/>
        <v>5.8137118576415583</v>
      </c>
      <c r="G35" s="203" t="s">
        <v>467</v>
      </c>
      <c r="H35" s="207" t="s">
        <v>446</v>
      </c>
      <c r="I35" s="204" t="s">
        <v>447</v>
      </c>
      <c r="J35" s="371"/>
    </row>
    <row r="36" spans="1:10" ht="27.75" customHeight="1" thickBot="1" x14ac:dyDescent="0.45">
      <c r="A36" s="201">
        <v>13</v>
      </c>
      <c r="B36" s="595"/>
      <c r="C36" s="364" t="s">
        <v>945</v>
      </c>
      <c r="D36" s="197" t="s">
        <v>922</v>
      </c>
      <c r="E36" s="365" t="s">
        <v>960</v>
      </c>
      <c r="F36" s="366">
        <f t="shared" ca="1" si="1"/>
        <v>1.1309699283425607</v>
      </c>
      <c r="G36" s="203" t="s">
        <v>467</v>
      </c>
      <c r="H36" s="207" t="s">
        <v>446</v>
      </c>
      <c r="I36" s="204" t="s">
        <v>447</v>
      </c>
      <c r="J36" s="371"/>
    </row>
    <row r="37" spans="1:10" ht="27.75" customHeight="1" thickBot="1" x14ac:dyDescent="0.45">
      <c r="A37" s="206">
        <v>14</v>
      </c>
      <c r="B37" s="595"/>
      <c r="C37" s="364" t="s">
        <v>945</v>
      </c>
      <c r="D37" s="207" t="s">
        <v>916</v>
      </c>
      <c r="E37" s="373" t="s">
        <v>961</v>
      </c>
      <c r="F37" s="366">
        <f t="shared" ca="1" si="1"/>
        <v>1.2908253542065591</v>
      </c>
      <c r="G37" s="203" t="s">
        <v>467</v>
      </c>
      <c r="H37" s="207" t="s">
        <v>446</v>
      </c>
      <c r="I37" s="204" t="s">
        <v>447</v>
      </c>
      <c r="J37" s="371"/>
    </row>
    <row r="38" spans="1:10" ht="27.75" customHeight="1" thickBot="1" x14ac:dyDescent="0.45">
      <c r="A38" s="201">
        <v>15</v>
      </c>
      <c r="B38" s="595"/>
      <c r="C38" s="364" t="s">
        <v>953</v>
      </c>
      <c r="D38" s="207" t="s">
        <v>947</v>
      </c>
      <c r="E38" s="365" t="s">
        <v>962</v>
      </c>
      <c r="F38" s="366">
        <f t="shared" ca="1" si="1"/>
        <v>4.1436181819190798</v>
      </c>
      <c r="G38" s="203" t="s">
        <v>467</v>
      </c>
      <c r="H38" s="207" t="s">
        <v>446</v>
      </c>
      <c r="I38" s="204" t="s">
        <v>447</v>
      </c>
      <c r="J38" s="371"/>
    </row>
    <row r="39" spans="1:10" ht="27.75" customHeight="1" thickBot="1" x14ac:dyDescent="0.45">
      <c r="A39" s="206">
        <v>16</v>
      </c>
      <c r="B39" s="595"/>
      <c r="C39" s="364" t="s">
        <v>945</v>
      </c>
      <c r="D39" s="207" t="s">
        <v>918</v>
      </c>
      <c r="E39" s="365" t="s">
        <v>963</v>
      </c>
      <c r="F39" s="366">
        <f t="shared" ca="1" si="1"/>
        <v>3.9083961174643838</v>
      </c>
      <c r="G39" s="203" t="s">
        <v>467</v>
      </c>
      <c r="H39" s="207" t="s">
        <v>446</v>
      </c>
      <c r="I39" s="204" t="s">
        <v>447</v>
      </c>
      <c r="J39" s="371"/>
    </row>
    <row r="40" spans="1:10" ht="27.75" customHeight="1" thickBot="1" x14ac:dyDescent="0.45">
      <c r="A40" s="201">
        <v>17</v>
      </c>
      <c r="B40" s="595"/>
      <c r="C40" s="364" t="s">
        <v>945</v>
      </c>
      <c r="D40" s="207" t="s">
        <v>950</v>
      </c>
      <c r="E40" s="365" t="s">
        <v>964</v>
      </c>
      <c r="F40" s="366">
        <f t="shared" ca="1" si="1"/>
        <v>6.5762801106419442</v>
      </c>
      <c r="G40" s="203" t="s">
        <v>467</v>
      </c>
      <c r="H40" s="207" t="s">
        <v>446</v>
      </c>
      <c r="I40" s="204" t="s">
        <v>447</v>
      </c>
      <c r="J40" s="371"/>
    </row>
    <row r="41" spans="1:10" ht="27.75" customHeight="1" thickBot="1" x14ac:dyDescent="0.45">
      <c r="A41" s="206">
        <v>18</v>
      </c>
      <c r="B41" s="595"/>
      <c r="C41" s="364" t="s">
        <v>945</v>
      </c>
      <c r="D41" s="207" t="s">
        <v>914</v>
      </c>
      <c r="E41" s="370" t="s">
        <v>965</v>
      </c>
      <c r="F41" s="366">
        <f t="shared" ca="1" si="1"/>
        <v>2.4131773165019919</v>
      </c>
      <c r="G41" s="203" t="s">
        <v>467</v>
      </c>
      <c r="H41" s="207" t="s">
        <v>446</v>
      </c>
      <c r="I41" s="204" t="s">
        <v>447</v>
      </c>
      <c r="J41" s="371"/>
    </row>
    <row r="42" spans="1:10" ht="27.75" customHeight="1" thickBot="1" x14ac:dyDescent="0.45">
      <c r="A42" s="201">
        <v>19</v>
      </c>
      <c r="B42" s="595"/>
      <c r="C42" s="364" t="s">
        <v>945</v>
      </c>
      <c r="D42" s="197" t="s">
        <v>922</v>
      </c>
      <c r="E42" s="374" t="s">
        <v>966</v>
      </c>
      <c r="F42" s="366">
        <f t="shared" ca="1" si="1"/>
        <v>4.3924421144154815</v>
      </c>
      <c r="G42" s="203" t="s">
        <v>467</v>
      </c>
      <c r="H42" s="207" t="s">
        <v>446</v>
      </c>
      <c r="I42" s="204" t="s">
        <v>447</v>
      </c>
      <c r="J42" s="371"/>
    </row>
    <row r="43" spans="1:10" ht="27.75" customHeight="1" thickBot="1" x14ac:dyDescent="0.45">
      <c r="A43" s="206">
        <v>20</v>
      </c>
      <c r="B43" s="595"/>
      <c r="C43" s="364" t="s">
        <v>953</v>
      </c>
      <c r="D43" s="207" t="s">
        <v>916</v>
      </c>
      <c r="E43" s="367" t="s">
        <v>967</v>
      </c>
      <c r="F43" s="366">
        <f t="shared" ca="1" si="1"/>
        <v>2.1269341894966529</v>
      </c>
      <c r="G43" s="203" t="s">
        <v>467</v>
      </c>
      <c r="H43" s="207" t="s">
        <v>446</v>
      </c>
      <c r="I43" s="204" t="s">
        <v>447</v>
      </c>
      <c r="J43" s="371"/>
    </row>
    <row r="44" spans="1:10" ht="27.75" customHeight="1" thickBot="1" x14ac:dyDescent="0.45">
      <c r="A44" s="201">
        <v>21</v>
      </c>
      <c r="B44" s="595"/>
      <c r="C44" s="364" t="s">
        <v>945</v>
      </c>
      <c r="D44" s="207" t="s">
        <v>947</v>
      </c>
      <c r="E44" s="367" t="s">
        <v>968</v>
      </c>
      <c r="F44" s="366">
        <f t="shared" ca="1" si="1"/>
        <v>3.3669091373554494</v>
      </c>
      <c r="G44" s="203" t="s">
        <v>467</v>
      </c>
      <c r="H44" s="207" t="s">
        <v>446</v>
      </c>
      <c r="I44" s="204" t="s">
        <v>447</v>
      </c>
      <c r="J44" s="371"/>
    </row>
    <row r="45" spans="1:10" ht="27.75" customHeight="1" thickBot="1" x14ac:dyDescent="0.45">
      <c r="A45" s="206">
        <v>22</v>
      </c>
      <c r="B45" s="595"/>
      <c r="C45" s="364" t="s">
        <v>945</v>
      </c>
      <c r="D45" s="207" t="s">
        <v>918</v>
      </c>
      <c r="E45" s="367" t="s">
        <v>969</v>
      </c>
      <c r="F45" s="366">
        <f t="shared" ca="1" si="1"/>
        <v>2.9869862587380278</v>
      </c>
      <c r="G45" s="203" t="s">
        <v>467</v>
      </c>
      <c r="H45" s="207" t="s">
        <v>446</v>
      </c>
      <c r="I45" s="204" t="s">
        <v>447</v>
      </c>
      <c r="J45" s="371"/>
    </row>
    <row r="46" spans="1:10" ht="27.75" customHeight="1" thickBot="1" x14ac:dyDescent="0.45">
      <c r="A46" s="201">
        <v>23</v>
      </c>
      <c r="B46" s="595"/>
      <c r="C46" s="364" t="s">
        <v>945</v>
      </c>
      <c r="D46" s="207" t="s">
        <v>950</v>
      </c>
      <c r="E46" s="367" t="s">
        <v>970</v>
      </c>
      <c r="F46" s="366">
        <f t="shared" ca="1" si="1"/>
        <v>7.3325519741322198</v>
      </c>
      <c r="G46" s="203" t="s">
        <v>467</v>
      </c>
      <c r="H46" s="207" t="s">
        <v>446</v>
      </c>
      <c r="I46" s="204" t="s">
        <v>447</v>
      </c>
      <c r="J46" s="371"/>
    </row>
    <row r="47" spans="1:10" ht="27.75" customHeight="1" thickBot="1" x14ac:dyDescent="0.45">
      <c r="A47" s="206">
        <v>24</v>
      </c>
      <c r="B47" s="595"/>
      <c r="C47" s="364" t="s">
        <v>945</v>
      </c>
      <c r="D47" s="207" t="s">
        <v>914</v>
      </c>
      <c r="E47" s="367" t="s">
        <v>971</v>
      </c>
      <c r="F47" s="366">
        <f t="shared" ca="1" si="1"/>
        <v>3.092375386665084</v>
      </c>
      <c r="G47" s="203" t="s">
        <v>467</v>
      </c>
      <c r="H47" s="207" t="s">
        <v>446</v>
      </c>
      <c r="I47" s="204" t="s">
        <v>447</v>
      </c>
      <c r="J47" s="371"/>
    </row>
    <row r="48" spans="1:10" ht="27.75" customHeight="1" thickBot="1" x14ac:dyDescent="0.45">
      <c r="A48" s="201">
        <v>25</v>
      </c>
      <c r="B48" s="595"/>
      <c r="C48" s="364" t="s">
        <v>945</v>
      </c>
      <c r="D48" s="375" t="s">
        <v>922</v>
      </c>
      <c r="E48" s="367" t="s">
        <v>972</v>
      </c>
      <c r="F48" s="366">
        <f t="shared" ca="1" si="1"/>
        <v>2.7743996684249486</v>
      </c>
      <c r="G48" s="203" t="s">
        <v>467</v>
      </c>
      <c r="H48" s="207" t="s">
        <v>446</v>
      </c>
      <c r="I48" s="204" t="s">
        <v>447</v>
      </c>
      <c r="J48" s="371"/>
    </row>
    <row r="49" spans="1:10" ht="27.75" customHeight="1" thickBot="1" x14ac:dyDescent="0.45">
      <c r="A49" s="206">
        <v>26</v>
      </c>
      <c r="B49" s="595"/>
      <c r="C49" s="368" t="s">
        <v>945</v>
      </c>
      <c r="D49" s="375" t="s">
        <v>973</v>
      </c>
      <c r="E49" s="367" t="s">
        <v>974</v>
      </c>
      <c r="F49" s="376">
        <f t="shared" ca="1" si="1"/>
        <v>1.9093560269794669</v>
      </c>
      <c r="G49" s="203" t="s">
        <v>467</v>
      </c>
      <c r="H49" s="207" t="s">
        <v>446</v>
      </c>
      <c r="I49" s="204" t="s">
        <v>447</v>
      </c>
      <c r="J49" s="371"/>
    </row>
    <row r="50" spans="1:10" ht="27.75" customHeight="1" thickBot="1" x14ac:dyDescent="0.45">
      <c r="A50" s="201">
        <v>27</v>
      </c>
      <c r="B50" s="595"/>
      <c r="C50" s="364" t="s">
        <v>945</v>
      </c>
      <c r="D50" s="207" t="s">
        <v>916</v>
      </c>
      <c r="E50" s="367" t="s">
        <v>975</v>
      </c>
      <c r="F50" s="366">
        <f t="shared" ca="1" si="1"/>
        <v>5.3539176704965978</v>
      </c>
      <c r="G50" s="203" t="s">
        <v>467</v>
      </c>
      <c r="H50" s="207" t="s">
        <v>446</v>
      </c>
      <c r="I50" s="204" t="s">
        <v>447</v>
      </c>
      <c r="J50" s="371"/>
    </row>
    <row r="51" spans="1:10" ht="27.75" customHeight="1" thickBot="1" x14ac:dyDescent="0.45">
      <c r="A51" s="206">
        <v>28</v>
      </c>
      <c r="B51" s="595"/>
      <c r="C51" s="364" t="s">
        <v>945</v>
      </c>
      <c r="D51" s="207" t="s">
        <v>947</v>
      </c>
      <c r="E51" s="367" t="s">
        <v>976</v>
      </c>
      <c r="F51" s="366">
        <f t="shared" ca="1" si="1"/>
        <v>5.6378888383676751</v>
      </c>
      <c r="G51" s="203" t="s">
        <v>467</v>
      </c>
      <c r="H51" s="207" t="s">
        <v>446</v>
      </c>
      <c r="I51" s="204" t="s">
        <v>447</v>
      </c>
      <c r="J51" s="371"/>
    </row>
    <row r="52" spans="1:10" ht="27.75" customHeight="1" thickBot="1" x14ac:dyDescent="0.45">
      <c r="A52" s="201">
        <v>29</v>
      </c>
      <c r="B52" s="595"/>
      <c r="C52" s="364" t="s">
        <v>945</v>
      </c>
      <c r="D52" s="207" t="s">
        <v>918</v>
      </c>
      <c r="E52" s="377" t="s">
        <v>977</v>
      </c>
      <c r="F52" s="366">
        <f t="shared" ca="1" si="1"/>
        <v>2.6192641777421537</v>
      </c>
      <c r="G52" s="203" t="s">
        <v>467</v>
      </c>
      <c r="H52" s="207" t="s">
        <v>446</v>
      </c>
      <c r="I52" s="204" t="s">
        <v>447</v>
      </c>
      <c r="J52" s="371"/>
    </row>
    <row r="53" spans="1:10" ht="27.75" customHeight="1" thickBot="1" x14ac:dyDescent="0.35">
      <c r="A53" s="557" t="s">
        <v>930</v>
      </c>
      <c r="B53" s="558"/>
      <c r="C53" s="559"/>
      <c r="D53" s="212"/>
      <c r="E53" s="212"/>
      <c r="F53" s="213">
        <v>100.19</v>
      </c>
      <c r="G53" s="212"/>
      <c r="H53" s="212"/>
      <c r="I53" s="212"/>
      <c r="J53" s="212"/>
    </row>
    <row r="54" spans="1:10" ht="27.75" customHeight="1" thickBot="1" x14ac:dyDescent="0.35">
      <c r="A54" s="176">
        <v>1</v>
      </c>
      <c r="B54" s="544" t="s">
        <v>3</v>
      </c>
      <c r="C54" s="359" t="s">
        <v>913</v>
      </c>
      <c r="D54" s="177" t="s">
        <v>914</v>
      </c>
      <c r="E54" s="360" t="s">
        <v>915</v>
      </c>
      <c r="F54" s="437">
        <v>5</v>
      </c>
      <c r="G54" s="180" t="s">
        <v>445</v>
      </c>
      <c r="H54" s="180" t="s">
        <v>446</v>
      </c>
      <c r="I54" s="180" t="s">
        <v>447</v>
      </c>
      <c r="J54" s="181"/>
    </row>
    <row r="55" spans="1:10" ht="27.75" customHeight="1" thickBot="1" x14ac:dyDescent="0.35">
      <c r="A55" s="236">
        <v>2</v>
      </c>
      <c r="B55" s="545"/>
      <c r="C55" s="359" t="s">
        <v>913</v>
      </c>
      <c r="D55" s="184" t="s">
        <v>916</v>
      </c>
      <c r="E55" s="360" t="s">
        <v>917</v>
      </c>
      <c r="F55" s="437">
        <v>5</v>
      </c>
      <c r="G55" s="180" t="s">
        <v>445</v>
      </c>
      <c r="H55" s="180" t="s">
        <v>446</v>
      </c>
      <c r="I55" s="180" t="s">
        <v>447</v>
      </c>
      <c r="J55" s="187"/>
    </row>
    <row r="56" spans="1:10" ht="27.75" customHeight="1" thickBot="1" x14ac:dyDescent="0.35">
      <c r="A56" s="176">
        <v>3</v>
      </c>
      <c r="B56" s="545"/>
      <c r="C56" s="359" t="s">
        <v>913</v>
      </c>
      <c r="D56" s="184" t="s">
        <v>918</v>
      </c>
      <c r="E56" s="360" t="s">
        <v>919</v>
      </c>
      <c r="F56" s="437">
        <v>5</v>
      </c>
      <c r="G56" s="180" t="s">
        <v>445</v>
      </c>
      <c r="H56" s="180" t="s">
        <v>446</v>
      </c>
      <c r="I56" s="180" t="s">
        <v>447</v>
      </c>
      <c r="J56" s="187"/>
    </row>
    <row r="57" spans="1:10" ht="27.75" customHeight="1" thickBot="1" x14ac:dyDescent="0.35">
      <c r="A57" s="236">
        <v>4</v>
      </c>
      <c r="B57" s="545"/>
      <c r="C57" s="359" t="s">
        <v>913</v>
      </c>
      <c r="D57" s="184" t="s">
        <v>914</v>
      </c>
      <c r="E57" s="361" t="s">
        <v>920</v>
      </c>
      <c r="F57" s="437">
        <v>5</v>
      </c>
      <c r="G57" s="180" t="s">
        <v>445</v>
      </c>
      <c r="H57" s="180" t="s">
        <v>446</v>
      </c>
      <c r="I57" s="180" t="s">
        <v>447</v>
      </c>
      <c r="J57" s="187"/>
    </row>
    <row r="58" spans="1:10" ht="27.75" customHeight="1" thickBot="1" x14ac:dyDescent="0.35">
      <c r="A58" s="176">
        <v>5</v>
      </c>
      <c r="B58" s="545"/>
      <c r="C58" s="359" t="s">
        <v>913</v>
      </c>
      <c r="D58" s="184" t="s">
        <v>916</v>
      </c>
      <c r="E58" s="361" t="s">
        <v>921</v>
      </c>
      <c r="F58" s="437">
        <v>5</v>
      </c>
      <c r="G58" s="180" t="s">
        <v>445</v>
      </c>
      <c r="H58" s="180" t="s">
        <v>446</v>
      </c>
      <c r="I58" s="180" t="s">
        <v>447</v>
      </c>
      <c r="J58" s="187"/>
    </row>
    <row r="59" spans="1:10" ht="27.75" customHeight="1" thickBot="1" x14ac:dyDescent="0.35">
      <c r="A59" s="236">
        <v>6</v>
      </c>
      <c r="B59" s="545"/>
      <c r="C59" s="359" t="s">
        <v>913</v>
      </c>
      <c r="D59" s="184" t="s">
        <v>922</v>
      </c>
      <c r="E59" s="361" t="s">
        <v>923</v>
      </c>
      <c r="F59" s="437">
        <v>5</v>
      </c>
      <c r="G59" s="180" t="s">
        <v>445</v>
      </c>
      <c r="H59" s="180" t="s">
        <v>446</v>
      </c>
      <c r="I59" s="180" t="s">
        <v>447</v>
      </c>
      <c r="J59" s="187"/>
    </row>
    <row r="60" spans="1:10" ht="27.75" customHeight="1" thickBot="1" x14ac:dyDescent="0.35">
      <c r="A60" s="176">
        <v>7</v>
      </c>
      <c r="B60" s="545"/>
      <c r="C60" s="359" t="s">
        <v>913</v>
      </c>
      <c r="D60" s="184" t="s">
        <v>914</v>
      </c>
      <c r="E60" s="361" t="s">
        <v>924</v>
      </c>
      <c r="F60" s="437">
        <v>5</v>
      </c>
      <c r="G60" s="180" t="s">
        <v>445</v>
      </c>
      <c r="H60" s="180" t="s">
        <v>446</v>
      </c>
      <c r="I60" s="180" t="s">
        <v>447</v>
      </c>
      <c r="J60" s="187"/>
    </row>
    <row r="61" spans="1:10" ht="27.75" customHeight="1" thickBot="1" x14ac:dyDescent="0.35">
      <c r="A61" s="236">
        <v>8</v>
      </c>
      <c r="B61" s="545"/>
      <c r="C61" s="359" t="s">
        <v>913</v>
      </c>
      <c r="D61" s="184" t="s">
        <v>918</v>
      </c>
      <c r="E61" s="361" t="s">
        <v>925</v>
      </c>
      <c r="F61" s="437">
        <v>5</v>
      </c>
      <c r="G61" s="180" t="s">
        <v>445</v>
      </c>
      <c r="H61" s="180" t="s">
        <v>446</v>
      </c>
      <c r="I61" s="180" t="s">
        <v>447</v>
      </c>
      <c r="J61" s="187"/>
    </row>
    <row r="62" spans="1:10" ht="27.75" customHeight="1" thickBot="1" x14ac:dyDescent="0.5">
      <c r="A62" s="176">
        <v>9</v>
      </c>
      <c r="B62" s="545"/>
      <c r="C62" s="362" t="s">
        <v>926</v>
      </c>
      <c r="D62" s="184" t="s">
        <v>914</v>
      </c>
      <c r="E62" s="360" t="s">
        <v>927</v>
      </c>
      <c r="F62" s="438">
        <v>15</v>
      </c>
      <c r="G62" s="180" t="s">
        <v>445</v>
      </c>
      <c r="H62" s="186" t="s">
        <v>928</v>
      </c>
      <c r="I62" s="180" t="s">
        <v>447</v>
      </c>
      <c r="J62" s="187"/>
    </row>
    <row r="63" spans="1:10" ht="27.75" customHeight="1" x14ac:dyDescent="0.45">
      <c r="A63" s="236">
        <v>10</v>
      </c>
      <c r="B63" s="545"/>
      <c r="C63" s="362" t="s">
        <v>926</v>
      </c>
      <c r="D63" s="184" t="s">
        <v>916</v>
      </c>
      <c r="E63" s="360" t="s">
        <v>929</v>
      </c>
      <c r="F63" s="438">
        <v>15</v>
      </c>
      <c r="G63" s="186" t="s">
        <v>445</v>
      </c>
      <c r="H63" s="186" t="s">
        <v>928</v>
      </c>
      <c r="I63" s="186" t="s">
        <v>447</v>
      </c>
      <c r="J63" s="187"/>
    </row>
    <row r="64" spans="1:10" ht="27.75" customHeight="1" thickBot="1" x14ac:dyDescent="0.35">
      <c r="A64" s="590" t="s">
        <v>930</v>
      </c>
      <c r="B64" s="591"/>
      <c r="C64" s="591"/>
      <c r="D64" s="591"/>
      <c r="E64" s="592"/>
      <c r="F64" s="439">
        <f>SUM(F54:F63)</f>
        <v>70</v>
      </c>
      <c r="G64" s="235"/>
      <c r="H64" s="188"/>
      <c r="I64" s="188"/>
      <c r="J64" s="188"/>
    </row>
    <row r="65" spans="1:10" ht="27.75" customHeight="1" x14ac:dyDescent="0.4">
      <c r="A65" s="206">
        <v>1</v>
      </c>
      <c r="B65" s="567" t="s">
        <v>508</v>
      </c>
      <c r="C65" s="380" t="s">
        <v>979</v>
      </c>
      <c r="D65" s="216" t="s">
        <v>980</v>
      </c>
      <c r="E65" s="381" t="s">
        <v>920</v>
      </c>
      <c r="F65" s="440">
        <v>7</v>
      </c>
      <c r="G65" s="202" t="s">
        <v>510</v>
      </c>
      <c r="H65" s="229" t="s">
        <v>446</v>
      </c>
      <c r="I65" s="229" t="s">
        <v>447</v>
      </c>
      <c r="J65" s="205"/>
    </row>
    <row r="66" spans="1:10" ht="27.75" customHeight="1" x14ac:dyDescent="0.3">
      <c r="A66" s="206">
        <v>2</v>
      </c>
      <c r="B66" s="568"/>
      <c r="C66" s="380" t="s">
        <v>981</v>
      </c>
      <c r="D66" s="216" t="s">
        <v>982</v>
      </c>
      <c r="E66" s="382" t="s">
        <v>925</v>
      </c>
      <c r="F66" s="440">
        <v>8.5</v>
      </c>
      <c r="G66" s="383" t="s">
        <v>510</v>
      </c>
      <c r="H66" s="207" t="s">
        <v>446</v>
      </c>
      <c r="I66" s="229" t="s">
        <v>447</v>
      </c>
      <c r="J66" s="209"/>
    </row>
    <row r="67" spans="1:10" ht="27.75" customHeight="1" x14ac:dyDescent="0.4">
      <c r="A67" s="206">
        <v>3</v>
      </c>
      <c r="B67" s="568"/>
      <c r="C67" s="380" t="s">
        <v>983</v>
      </c>
      <c r="D67" s="216" t="s">
        <v>982</v>
      </c>
      <c r="E67" s="381" t="s">
        <v>984</v>
      </c>
      <c r="F67" s="440">
        <v>9.5</v>
      </c>
      <c r="G67" s="383" t="s">
        <v>510</v>
      </c>
      <c r="H67" s="207" t="s">
        <v>446</v>
      </c>
      <c r="I67" s="229" t="s">
        <v>447</v>
      </c>
      <c r="J67" s="209"/>
    </row>
    <row r="68" spans="1:10" ht="27.75" customHeight="1" x14ac:dyDescent="0.4">
      <c r="A68" s="206">
        <v>4</v>
      </c>
      <c r="B68" s="568"/>
      <c r="C68" s="380" t="s">
        <v>985</v>
      </c>
      <c r="D68" s="216" t="s">
        <v>980</v>
      </c>
      <c r="E68" s="381" t="s">
        <v>986</v>
      </c>
      <c r="F68" s="440">
        <v>8</v>
      </c>
      <c r="G68" s="383" t="s">
        <v>510</v>
      </c>
      <c r="H68" s="207" t="s">
        <v>446</v>
      </c>
      <c r="I68" s="229" t="s">
        <v>447</v>
      </c>
      <c r="J68" s="209"/>
    </row>
    <row r="69" spans="1:10" ht="27.75" customHeight="1" x14ac:dyDescent="0.4">
      <c r="A69" s="206">
        <v>5</v>
      </c>
      <c r="B69" s="568"/>
      <c r="C69" s="380" t="s">
        <v>987</v>
      </c>
      <c r="D69" s="216" t="s">
        <v>980</v>
      </c>
      <c r="E69" s="381" t="s">
        <v>988</v>
      </c>
      <c r="F69" s="440">
        <v>4</v>
      </c>
      <c r="G69" s="383" t="s">
        <v>510</v>
      </c>
      <c r="H69" s="207" t="s">
        <v>446</v>
      </c>
      <c r="I69" s="229" t="s">
        <v>447</v>
      </c>
      <c r="J69" s="209"/>
    </row>
    <row r="70" spans="1:10" ht="27.75" customHeight="1" thickBot="1" x14ac:dyDescent="0.45">
      <c r="A70" s="206">
        <v>6</v>
      </c>
      <c r="B70" s="568"/>
      <c r="C70" s="380" t="s">
        <v>989</v>
      </c>
      <c r="D70" s="216" t="s">
        <v>982</v>
      </c>
      <c r="E70" s="381" t="s">
        <v>990</v>
      </c>
      <c r="F70" s="440">
        <v>30.5</v>
      </c>
      <c r="G70" s="384" t="s">
        <v>510</v>
      </c>
      <c r="H70" s="210" t="s">
        <v>446</v>
      </c>
      <c r="I70" s="229" t="s">
        <v>447</v>
      </c>
      <c r="J70" s="211"/>
    </row>
    <row r="71" spans="1:10" ht="27.75" customHeight="1" x14ac:dyDescent="0.4">
      <c r="A71" s="206">
        <v>7</v>
      </c>
      <c r="B71" s="568"/>
      <c r="C71" s="380" t="s">
        <v>991</v>
      </c>
      <c r="D71" s="216" t="s">
        <v>982</v>
      </c>
      <c r="E71" s="381" t="s">
        <v>992</v>
      </c>
      <c r="F71" s="440">
        <v>1</v>
      </c>
      <c r="G71" s="385" t="s">
        <v>510</v>
      </c>
      <c r="H71" s="204" t="s">
        <v>446</v>
      </c>
      <c r="I71" s="229" t="s">
        <v>447</v>
      </c>
      <c r="J71" s="205"/>
    </row>
    <row r="72" spans="1:10" ht="27.75" customHeight="1" x14ac:dyDescent="0.4">
      <c r="A72" s="206">
        <v>8</v>
      </c>
      <c r="B72" s="568"/>
      <c r="C72" s="380" t="s">
        <v>987</v>
      </c>
      <c r="D72" s="216" t="s">
        <v>993</v>
      </c>
      <c r="E72" s="381" t="s">
        <v>954</v>
      </c>
      <c r="F72" s="440">
        <v>4</v>
      </c>
      <c r="G72" s="383" t="s">
        <v>510</v>
      </c>
      <c r="H72" s="207" t="s">
        <v>446</v>
      </c>
      <c r="I72" s="229" t="s">
        <v>447</v>
      </c>
      <c r="J72" s="209"/>
    </row>
    <row r="73" spans="1:10" ht="27.75" customHeight="1" x14ac:dyDescent="0.4">
      <c r="A73" s="206">
        <v>9</v>
      </c>
      <c r="B73" s="568"/>
      <c r="C73" s="380" t="s">
        <v>994</v>
      </c>
      <c r="D73" s="216" t="s">
        <v>993</v>
      </c>
      <c r="E73" s="381" t="s">
        <v>995</v>
      </c>
      <c r="F73" s="440">
        <v>12</v>
      </c>
      <c r="G73" s="383" t="s">
        <v>510</v>
      </c>
      <c r="H73" s="207" t="s">
        <v>446</v>
      </c>
      <c r="I73" s="229" t="s">
        <v>447</v>
      </c>
      <c r="J73" s="209"/>
    </row>
    <row r="74" spans="1:10" ht="27.75" customHeight="1" thickBot="1" x14ac:dyDescent="0.45">
      <c r="A74" s="206">
        <v>10</v>
      </c>
      <c r="B74" s="568"/>
      <c r="C74" s="380" t="s">
        <v>991</v>
      </c>
      <c r="D74" s="216" t="s">
        <v>980</v>
      </c>
      <c r="E74" s="381" t="s">
        <v>996</v>
      </c>
      <c r="F74" s="440">
        <v>1</v>
      </c>
      <c r="G74" s="384" t="s">
        <v>510</v>
      </c>
      <c r="H74" s="210" t="s">
        <v>446</v>
      </c>
      <c r="I74" s="229" t="s">
        <v>447</v>
      </c>
      <c r="J74" s="211"/>
    </row>
    <row r="75" spans="1:10" ht="27.75" customHeight="1" x14ac:dyDescent="0.4">
      <c r="A75" s="206">
        <v>11</v>
      </c>
      <c r="B75" s="568"/>
      <c r="C75" s="380" t="s">
        <v>997</v>
      </c>
      <c r="D75" s="216" t="s">
        <v>998</v>
      </c>
      <c r="E75" s="381" t="s">
        <v>999</v>
      </c>
      <c r="F75" s="440">
        <v>8</v>
      </c>
      <c r="G75" s="385" t="s">
        <v>510</v>
      </c>
      <c r="H75" s="204" t="s">
        <v>446</v>
      </c>
      <c r="I75" s="229" t="s">
        <v>447</v>
      </c>
      <c r="J75" s="205"/>
    </row>
    <row r="76" spans="1:10" ht="27.75" customHeight="1" x14ac:dyDescent="0.4">
      <c r="A76" s="206">
        <v>12</v>
      </c>
      <c r="B76" s="568"/>
      <c r="C76" s="380" t="s">
        <v>1000</v>
      </c>
      <c r="D76" s="216" t="s">
        <v>993</v>
      </c>
      <c r="E76" s="381" t="s">
        <v>1001</v>
      </c>
      <c r="F76" s="440">
        <v>5.5</v>
      </c>
      <c r="G76" s="383" t="s">
        <v>510</v>
      </c>
      <c r="H76" s="207" t="s">
        <v>446</v>
      </c>
      <c r="I76" s="229" t="s">
        <v>447</v>
      </c>
      <c r="J76" s="209"/>
    </row>
    <row r="77" spans="1:10" ht="27.75" customHeight="1" thickBot="1" x14ac:dyDescent="0.45">
      <c r="A77" s="206">
        <v>13</v>
      </c>
      <c r="B77" s="568"/>
      <c r="C77" s="380" t="s">
        <v>1002</v>
      </c>
      <c r="D77" s="216" t="s">
        <v>982</v>
      </c>
      <c r="E77" s="381" t="s">
        <v>941</v>
      </c>
      <c r="F77" s="440">
        <v>4.5</v>
      </c>
      <c r="G77" s="383" t="s">
        <v>510</v>
      </c>
      <c r="H77" s="207" t="s">
        <v>446</v>
      </c>
      <c r="I77" s="229" t="s">
        <v>447</v>
      </c>
      <c r="J77" s="209"/>
    </row>
    <row r="78" spans="1:10" ht="27.75" customHeight="1" thickBot="1" x14ac:dyDescent="0.35">
      <c r="A78" s="557" t="s">
        <v>930</v>
      </c>
      <c r="B78" s="558"/>
      <c r="C78" s="558"/>
      <c r="D78" s="386"/>
      <c r="E78" s="358"/>
      <c r="F78" s="387">
        <f>SUM(F65:F77)</f>
        <v>103.5</v>
      </c>
      <c r="G78" s="200"/>
      <c r="H78" s="200"/>
      <c r="I78" s="200"/>
      <c r="J78" s="200"/>
    </row>
    <row r="79" spans="1:10" ht="27.75" customHeight="1" thickBot="1" x14ac:dyDescent="0.45">
      <c r="A79" s="176">
        <v>1</v>
      </c>
      <c r="B79" s="544" t="s">
        <v>543</v>
      </c>
      <c r="C79" s="364" t="s">
        <v>1003</v>
      </c>
      <c r="D79" s="177" t="s">
        <v>1004</v>
      </c>
      <c r="E79" s="178" t="s">
        <v>1005</v>
      </c>
      <c r="F79" s="179">
        <v>280</v>
      </c>
      <c r="G79" s="180" t="s">
        <v>545</v>
      </c>
      <c r="H79" s="180" t="s">
        <v>546</v>
      </c>
      <c r="I79" s="180" t="s">
        <v>447</v>
      </c>
      <c r="J79" s="181"/>
    </row>
    <row r="80" spans="1:10" ht="27.75" customHeight="1" thickBot="1" x14ac:dyDescent="0.45">
      <c r="A80" s="236">
        <v>2</v>
      </c>
      <c r="B80" s="545"/>
      <c r="C80" s="364" t="s">
        <v>1006</v>
      </c>
      <c r="D80" s="184" t="s">
        <v>914</v>
      </c>
      <c r="E80" s="178" t="s">
        <v>1007</v>
      </c>
      <c r="F80" s="179">
        <v>5</v>
      </c>
      <c r="G80" s="180" t="s">
        <v>545</v>
      </c>
      <c r="H80" s="180" t="s">
        <v>457</v>
      </c>
      <c r="I80" s="180" t="s">
        <v>447</v>
      </c>
      <c r="J80" s="181"/>
    </row>
    <row r="81" spans="1:10" ht="27.75" customHeight="1" thickBot="1" x14ac:dyDescent="0.35">
      <c r="A81" s="582" t="s">
        <v>451</v>
      </c>
      <c r="B81" s="582"/>
      <c r="C81" s="582"/>
      <c r="D81" s="188"/>
      <c r="E81" s="223"/>
      <c r="F81" s="198">
        <f>SUM(F79:F80)</f>
        <v>285</v>
      </c>
      <c r="G81" s="200"/>
      <c r="H81" s="200"/>
      <c r="I81" s="200"/>
      <c r="J81" s="200"/>
    </row>
    <row r="82" spans="1:10" ht="27.75" customHeight="1" x14ac:dyDescent="0.35">
      <c r="A82" s="192">
        <v>1</v>
      </c>
      <c r="B82" s="580" t="s">
        <v>217</v>
      </c>
      <c r="C82" s="388" t="s">
        <v>1008</v>
      </c>
      <c r="D82" s="389" t="s">
        <v>980</v>
      </c>
      <c r="E82" s="390" t="s">
        <v>1009</v>
      </c>
      <c r="F82" s="441">
        <v>7.3769999999999998</v>
      </c>
      <c r="G82" s="391" t="s">
        <v>1010</v>
      </c>
      <c r="H82" s="197" t="s">
        <v>174</v>
      </c>
      <c r="I82" s="197"/>
      <c r="J82" s="392"/>
    </row>
    <row r="83" spans="1:10" ht="27.75" customHeight="1" x14ac:dyDescent="0.35">
      <c r="A83" s="192">
        <v>2</v>
      </c>
      <c r="B83" s="545"/>
      <c r="C83" s="388" t="s">
        <v>1011</v>
      </c>
      <c r="D83" s="389" t="s">
        <v>914</v>
      </c>
      <c r="E83" s="393" t="s">
        <v>1012</v>
      </c>
      <c r="F83" s="441">
        <v>14.42</v>
      </c>
      <c r="G83" s="391" t="s">
        <v>1010</v>
      </c>
      <c r="H83" s="197" t="s">
        <v>174</v>
      </c>
      <c r="I83" s="197"/>
      <c r="J83" s="392"/>
    </row>
    <row r="84" spans="1:10" ht="27.75" customHeight="1" x14ac:dyDescent="0.35">
      <c r="A84" s="192">
        <v>3</v>
      </c>
      <c r="B84" s="545"/>
      <c r="C84" s="388" t="s">
        <v>1013</v>
      </c>
      <c r="D84" s="197" t="s">
        <v>922</v>
      </c>
      <c r="E84" s="393" t="s">
        <v>1014</v>
      </c>
      <c r="F84" s="441">
        <v>13.742000000000001</v>
      </c>
      <c r="G84" s="391" t="s">
        <v>1010</v>
      </c>
      <c r="H84" s="197" t="s">
        <v>174</v>
      </c>
      <c r="I84" s="190"/>
      <c r="J84" s="190"/>
    </row>
    <row r="85" spans="1:10" ht="27.75" customHeight="1" x14ac:dyDescent="0.35">
      <c r="A85" s="192">
        <v>4</v>
      </c>
      <c r="B85" s="545"/>
      <c r="C85" s="388" t="s">
        <v>1015</v>
      </c>
      <c r="D85" s="207" t="s">
        <v>916</v>
      </c>
      <c r="E85" s="393" t="s">
        <v>1016</v>
      </c>
      <c r="F85" s="441">
        <v>7.3380000000000001</v>
      </c>
      <c r="G85" s="391" t="s">
        <v>1010</v>
      </c>
      <c r="H85" s="197" t="s">
        <v>174</v>
      </c>
      <c r="I85" s="190"/>
      <c r="J85" s="190"/>
    </row>
    <row r="86" spans="1:10" ht="27.75" customHeight="1" x14ac:dyDescent="0.35">
      <c r="A86" s="192">
        <v>5</v>
      </c>
      <c r="B86" s="545"/>
      <c r="C86" s="388" t="s">
        <v>1017</v>
      </c>
      <c r="D86" s="207" t="s">
        <v>947</v>
      </c>
      <c r="E86" s="393" t="s">
        <v>1018</v>
      </c>
      <c r="F86" s="441">
        <v>16.007999999999999</v>
      </c>
      <c r="G86" s="391" t="s">
        <v>1010</v>
      </c>
      <c r="H86" s="197" t="s">
        <v>174</v>
      </c>
      <c r="I86" s="190"/>
      <c r="J86" s="190"/>
    </row>
    <row r="87" spans="1:10" ht="27.75" customHeight="1" x14ac:dyDescent="0.35">
      <c r="A87" s="192">
        <v>6</v>
      </c>
      <c r="B87" s="545"/>
      <c r="C87" s="388" t="s">
        <v>1019</v>
      </c>
      <c r="D87" s="207" t="s">
        <v>918</v>
      </c>
      <c r="E87" s="393" t="s">
        <v>941</v>
      </c>
      <c r="F87" s="441">
        <v>25.352</v>
      </c>
      <c r="G87" s="391" t="s">
        <v>1010</v>
      </c>
      <c r="H87" s="197" t="s">
        <v>174</v>
      </c>
      <c r="I87" s="190"/>
      <c r="J87" s="190"/>
    </row>
    <row r="88" spans="1:10" ht="27.75" customHeight="1" x14ac:dyDescent="0.35">
      <c r="A88" s="192">
        <v>7</v>
      </c>
      <c r="B88" s="545"/>
      <c r="C88" s="388" t="s">
        <v>1020</v>
      </c>
      <c r="D88" s="207" t="s">
        <v>950</v>
      </c>
      <c r="E88" s="393" t="s">
        <v>1021</v>
      </c>
      <c r="F88" s="441">
        <v>9.625</v>
      </c>
      <c r="G88" s="391" t="s">
        <v>1010</v>
      </c>
      <c r="H88" s="197" t="s">
        <v>174</v>
      </c>
      <c r="I88" s="190"/>
      <c r="J88" s="190"/>
    </row>
    <row r="89" spans="1:10" ht="27.75" customHeight="1" x14ac:dyDescent="0.35">
      <c r="A89" s="192">
        <v>8</v>
      </c>
      <c r="B89" s="545"/>
      <c r="C89" s="388" t="s">
        <v>1022</v>
      </c>
      <c r="D89" s="207" t="s">
        <v>914</v>
      </c>
      <c r="E89" s="393" t="s">
        <v>1023</v>
      </c>
      <c r="F89" s="441">
        <v>3.92</v>
      </c>
      <c r="G89" s="391" t="s">
        <v>1010</v>
      </c>
      <c r="H89" s="197" t="s">
        <v>174</v>
      </c>
      <c r="I89" s="190"/>
      <c r="J89" s="190"/>
    </row>
    <row r="90" spans="1:10" ht="27.75" customHeight="1" x14ac:dyDescent="0.35">
      <c r="A90" s="192">
        <v>9</v>
      </c>
      <c r="B90" s="545"/>
      <c r="C90" s="388" t="s">
        <v>1022</v>
      </c>
      <c r="D90" s="197" t="s">
        <v>922</v>
      </c>
      <c r="E90" s="393" t="s">
        <v>952</v>
      </c>
      <c r="F90" s="441">
        <v>4.0209999999999999</v>
      </c>
      <c r="G90" s="391" t="s">
        <v>1010</v>
      </c>
      <c r="H90" s="197" t="s">
        <v>174</v>
      </c>
      <c r="I90" s="190"/>
      <c r="J90" s="190"/>
    </row>
    <row r="91" spans="1:10" ht="27.75" customHeight="1" x14ac:dyDescent="0.35">
      <c r="A91" s="192">
        <v>10</v>
      </c>
      <c r="B91" s="545"/>
      <c r="C91" s="388" t="s">
        <v>1024</v>
      </c>
      <c r="D91" s="207" t="s">
        <v>916</v>
      </c>
      <c r="E91" s="393" t="s">
        <v>1001</v>
      </c>
      <c r="F91" s="441">
        <v>4.944</v>
      </c>
      <c r="G91" s="391" t="s">
        <v>1010</v>
      </c>
      <c r="H91" s="197" t="s">
        <v>174</v>
      </c>
      <c r="I91" s="190"/>
      <c r="J91" s="190"/>
    </row>
    <row r="92" spans="1:10" ht="27.75" customHeight="1" x14ac:dyDescent="0.35">
      <c r="A92" s="192">
        <v>11</v>
      </c>
      <c r="B92" s="545"/>
      <c r="C92" s="388" t="s">
        <v>1025</v>
      </c>
      <c r="D92" s="207" t="s">
        <v>947</v>
      </c>
      <c r="E92" s="393" t="s">
        <v>966</v>
      </c>
      <c r="F92" s="441">
        <v>5.7960000000000003</v>
      </c>
      <c r="G92" s="391" t="s">
        <v>1010</v>
      </c>
      <c r="H92" s="197" t="s">
        <v>174</v>
      </c>
      <c r="I92" s="190"/>
      <c r="J92" s="190"/>
    </row>
    <row r="93" spans="1:10" ht="27.75" customHeight="1" x14ac:dyDescent="0.35">
      <c r="A93" s="192">
        <v>12</v>
      </c>
      <c r="B93" s="545"/>
      <c r="C93" s="388" t="s">
        <v>1026</v>
      </c>
      <c r="D93" s="207" t="s">
        <v>918</v>
      </c>
      <c r="E93" s="393" t="s">
        <v>1027</v>
      </c>
      <c r="F93" s="441">
        <v>12.725</v>
      </c>
      <c r="G93" s="391" t="s">
        <v>1010</v>
      </c>
      <c r="H93" s="197" t="s">
        <v>174</v>
      </c>
      <c r="I93" s="190"/>
      <c r="J93" s="190"/>
    </row>
    <row r="94" spans="1:10" ht="27.75" customHeight="1" x14ac:dyDescent="0.35">
      <c r="A94" s="192">
        <v>13</v>
      </c>
      <c r="B94" s="545"/>
      <c r="C94" s="388" t="s">
        <v>1028</v>
      </c>
      <c r="D94" s="207" t="s">
        <v>950</v>
      </c>
      <c r="E94" s="393" t="s">
        <v>1029</v>
      </c>
      <c r="F94" s="441">
        <v>8.7569999999999997</v>
      </c>
      <c r="G94" s="391" t="s">
        <v>1010</v>
      </c>
      <c r="H94" s="197" t="s">
        <v>174</v>
      </c>
      <c r="I94" s="190"/>
      <c r="J94" s="190"/>
    </row>
    <row r="95" spans="1:10" ht="27.75" customHeight="1" x14ac:dyDescent="0.35">
      <c r="A95" s="192">
        <v>14</v>
      </c>
      <c r="B95" s="545"/>
      <c r="C95" s="388" t="s">
        <v>1030</v>
      </c>
      <c r="D95" s="207" t="s">
        <v>914</v>
      </c>
      <c r="E95" s="393" t="s">
        <v>921</v>
      </c>
      <c r="F95" s="441">
        <v>4.6369999999999996</v>
      </c>
      <c r="G95" s="391" t="s">
        <v>1010</v>
      </c>
      <c r="H95" s="197" t="s">
        <v>174</v>
      </c>
      <c r="I95" s="190"/>
      <c r="J95" s="190"/>
    </row>
    <row r="96" spans="1:10" ht="27.75" customHeight="1" x14ac:dyDescent="0.35">
      <c r="A96" s="192">
        <v>15</v>
      </c>
      <c r="B96" s="545"/>
      <c r="C96" s="388" t="s">
        <v>1031</v>
      </c>
      <c r="D96" s="197" t="s">
        <v>922</v>
      </c>
      <c r="E96" s="393" t="s">
        <v>1032</v>
      </c>
      <c r="F96" s="441">
        <v>8.8789999999999996</v>
      </c>
      <c r="G96" s="391" t="s">
        <v>1010</v>
      </c>
      <c r="H96" s="197" t="s">
        <v>174</v>
      </c>
      <c r="I96" s="190"/>
      <c r="J96" s="190"/>
    </row>
    <row r="97" spans="1:10" ht="27.75" customHeight="1" x14ac:dyDescent="0.35">
      <c r="A97" s="192">
        <v>16</v>
      </c>
      <c r="B97" s="545"/>
      <c r="C97" s="388" t="s">
        <v>1033</v>
      </c>
      <c r="D97" s="207" t="s">
        <v>916</v>
      </c>
      <c r="E97" s="393" t="s">
        <v>1034</v>
      </c>
      <c r="F97" s="441">
        <v>14.144</v>
      </c>
      <c r="G97" s="391" t="s">
        <v>1010</v>
      </c>
      <c r="H97" s="197" t="s">
        <v>174</v>
      </c>
      <c r="I97" s="190"/>
      <c r="J97" s="190"/>
    </row>
    <row r="98" spans="1:10" ht="27.75" customHeight="1" x14ac:dyDescent="0.35">
      <c r="A98" s="192">
        <v>17</v>
      </c>
      <c r="B98" s="545"/>
      <c r="C98" s="388" t="s">
        <v>1035</v>
      </c>
      <c r="D98" s="207" t="s">
        <v>947</v>
      </c>
      <c r="E98" s="393" t="s">
        <v>1036</v>
      </c>
      <c r="F98" s="441">
        <v>7.0650000000000004</v>
      </c>
      <c r="G98" s="391" t="s">
        <v>1010</v>
      </c>
      <c r="H98" s="197" t="s">
        <v>174</v>
      </c>
      <c r="I98" s="190"/>
      <c r="J98" s="190"/>
    </row>
    <row r="99" spans="1:10" ht="27.75" customHeight="1" x14ac:dyDescent="0.35">
      <c r="A99" s="192">
        <v>18</v>
      </c>
      <c r="B99" s="545"/>
      <c r="C99" s="388" t="s">
        <v>1037</v>
      </c>
      <c r="D99" s="207" t="s">
        <v>918</v>
      </c>
      <c r="E99" s="393" t="s">
        <v>986</v>
      </c>
      <c r="F99" s="441">
        <v>8.9619999999999997</v>
      </c>
      <c r="G99" s="391" t="s">
        <v>1010</v>
      </c>
      <c r="H99" s="197" t="s">
        <v>174</v>
      </c>
      <c r="I99" s="190"/>
      <c r="J99" s="190"/>
    </row>
    <row r="100" spans="1:10" ht="27.75" customHeight="1" x14ac:dyDescent="0.35">
      <c r="A100" s="192">
        <v>19</v>
      </c>
      <c r="B100" s="545"/>
      <c r="C100" s="388" t="s">
        <v>1038</v>
      </c>
      <c r="D100" s="207" t="s">
        <v>950</v>
      </c>
      <c r="E100" s="393" t="s">
        <v>1039</v>
      </c>
      <c r="F100" s="441">
        <v>7.694</v>
      </c>
      <c r="G100" s="391" t="s">
        <v>1010</v>
      </c>
      <c r="H100" s="197" t="s">
        <v>174</v>
      </c>
      <c r="I100" s="190"/>
      <c r="J100" s="190"/>
    </row>
    <row r="101" spans="1:10" ht="27.75" customHeight="1" x14ac:dyDescent="0.35">
      <c r="A101" s="192">
        <v>20</v>
      </c>
      <c r="B101" s="545"/>
      <c r="C101" s="388" t="s">
        <v>1031</v>
      </c>
      <c r="D101" s="207" t="s">
        <v>914</v>
      </c>
      <c r="E101" s="393" t="s">
        <v>1040</v>
      </c>
      <c r="F101" s="441">
        <v>7.3890000000000002</v>
      </c>
      <c r="G101" s="391" t="s">
        <v>1010</v>
      </c>
      <c r="H101" s="197" t="s">
        <v>174</v>
      </c>
      <c r="I101" s="190"/>
      <c r="J101" s="190"/>
    </row>
    <row r="102" spans="1:10" ht="27.75" customHeight="1" x14ac:dyDescent="0.35">
      <c r="A102" s="192">
        <v>21</v>
      </c>
      <c r="B102" s="545"/>
      <c r="C102" s="388" t="s">
        <v>1041</v>
      </c>
      <c r="D102" s="197" t="s">
        <v>922</v>
      </c>
      <c r="E102" s="393" t="s">
        <v>1042</v>
      </c>
      <c r="F102" s="441">
        <v>4.75</v>
      </c>
      <c r="G102" s="391" t="s">
        <v>1010</v>
      </c>
      <c r="H102" s="197" t="s">
        <v>174</v>
      </c>
      <c r="I102" s="190"/>
      <c r="J102" s="190"/>
    </row>
    <row r="103" spans="1:10" ht="27.75" customHeight="1" x14ac:dyDescent="0.35">
      <c r="A103" s="192">
        <v>22</v>
      </c>
      <c r="B103" s="545"/>
      <c r="C103" s="388" t="s">
        <v>1008</v>
      </c>
      <c r="D103" s="207" t="s">
        <v>916</v>
      </c>
      <c r="E103" s="393" t="s">
        <v>1043</v>
      </c>
      <c r="F103" s="441">
        <v>8.9890000000000008</v>
      </c>
      <c r="G103" s="391" t="s">
        <v>1010</v>
      </c>
      <c r="H103" s="197" t="s">
        <v>174</v>
      </c>
      <c r="I103" s="190"/>
      <c r="J103" s="190"/>
    </row>
    <row r="104" spans="1:10" ht="27.75" customHeight="1" x14ac:dyDescent="0.35">
      <c r="A104" s="192">
        <v>23</v>
      </c>
      <c r="B104" s="545"/>
      <c r="C104" s="388" t="s">
        <v>1044</v>
      </c>
      <c r="D104" s="207" t="s">
        <v>947</v>
      </c>
      <c r="E104" s="393" t="s">
        <v>937</v>
      </c>
      <c r="F104" s="441">
        <v>5.4039999999999999</v>
      </c>
      <c r="G104" s="391" t="s">
        <v>1010</v>
      </c>
      <c r="H104" s="197" t="s">
        <v>174</v>
      </c>
      <c r="I104" s="190"/>
      <c r="J104" s="190"/>
    </row>
    <row r="105" spans="1:10" ht="27.75" customHeight="1" x14ac:dyDescent="0.35">
      <c r="A105" s="192">
        <v>24</v>
      </c>
      <c r="B105" s="545"/>
      <c r="C105" s="388" t="s">
        <v>1045</v>
      </c>
      <c r="D105" s="207" t="s">
        <v>918</v>
      </c>
      <c r="E105" s="393" t="s">
        <v>999</v>
      </c>
      <c r="F105" s="441">
        <v>7.5019999999999998</v>
      </c>
      <c r="G105" s="391" t="s">
        <v>1010</v>
      </c>
      <c r="H105" s="197" t="s">
        <v>174</v>
      </c>
      <c r="I105" s="190"/>
      <c r="J105" s="190"/>
    </row>
    <row r="106" spans="1:10" ht="27.75" customHeight="1" x14ac:dyDescent="0.35">
      <c r="A106" s="192">
        <v>25</v>
      </c>
      <c r="B106" s="545"/>
      <c r="C106" s="388" t="s">
        <v>1046</v>
      </c>
      <c r="D106" s="207" t="s">
        <v>950</v>
      </c>
      <c r="E106" s="393" t="s">
        <v>1047</v>
      </c>
      <c r="F106" s="441">
        <v>10.704000000000001</v>
      </c>
      <c r="G106" s="391" t="s">
        <v>1010</v>
      </c>
      <c r="H106" s="197" t="s">
        <v>174</v>
      </c>
      <c r="I106" s="190"/>
      <c r="J106" s="190"/>
    </row>
    <row r="107" spans="1:10" ht="27.75" customHeight="1" x14ac:dyDescent="0.35">
      <c r="A107" s="192">
        <v>26</v>
      </c>
      <c r="B107" s="545"/>
      <c r="C107" s="388" t="s">
        <v>1048</v>
      </c>
      <c r="D107" s="207" t="s">
        <v>914</v>
      </c>
      <c r="E107" s="393" t="s">
        <v>995</v>
      </c>
      <c r="F107" s="441">
        <v>5.0679999999999996</v>
      </c>
      <c r="G107" s="391" t="s">
        <v>1010</v>
      </c>
      <c r="H107" s="197" t="s">
        <v>174</v>
      </c>
      <c r="I107" s="190"/>
      <c r="J107" s="190"/>
    </row>
    <row r="108" spans="1:10" ht="27.75" customHeight="1" x14ac:dyDescent="0.35">
      <c r="A108" s="192">
        <v>27</v>
      </c>
      <c r="B108" s="545"/>
      <c r="C108" s="388" t="s">
        <v>1049</v>
      </c>
      <c r="D108" s="375" t="s">
        <v>922</v>
      </c>
      <c r="E108" s="393" t="s">
        <v>924</v>
      </c>
      <c r="F108" s="441">
        <v>10.32</v>
      </c>
      <c r="G108" s="391" t="s">
        <v>1010</v>
      </c>
      <c r="H108" s="197" t="s">
        <v>174</v>
      </c>
      <c r="I108" s="190"/>
      <c r="J108" s="190"/>
    </row>
    <row r="109" spans="1:10" ht="27.75" customHeight="1" x14ac:dyDescent="0.35">
      <c r="A109" s="192">
        <v>28</v>
      </c>
      <c r="B109" s="581"/>
      <c r="C109" s="388" t="s">
        <v>1050</v>
      </c>
      <c r="D109" s="375" t="s">
        <v>973</v>
      </c>
      <c r="E109" s="393" t="s">
        <v>1051</v>
      </c>
      <c r="F109" s="441">
        <v>5.1230000000000002</v>
      </c>
      <c r="G109" s="391" t="s">
        <v>1010</v>
      </c>
      <c r="H109" s="197" t="s">
        <v>174</v>
      </c>
      <c r="I109" s="190"/>
      <c r="J109" s="190"/>
    </row>
    <row r="110" spans="1:10" ht="27.75" customHeight="1" thickBot="1" x14ac:dyDescent="0.5">
      <c r="A110" s="583" t="s">
        <v>1052</v>
      </c>
      <c r="B110" s="584"/>
      <c r="C110" s="585"/>
      <c r="D110" s="188" t="s">
        <v>916</v>
      </c>
      <c r="E110" s="394"/>
      <c r="F110" s="442">
        <f>SUM(F82:F109)</f>
        <v>250.655</v>
      </c>
      <c r="G110" s="395"/>
      <c r="H110" s="395"/>
      <c r="I110" s="396"/>
      <c r="J110" s="396"/>
    </row>
    <row r="111" spans="1:10" ht="27.75" customHeight="1" thickBot="1" x14ac:dyDescent="0.45">
      <c r="A111" s="192">
        <v>1</v>
      </c>
      <c r="B111" s="565" t="s">
        <v>453</v>
      </c>
      <c r="C111" s="363" t="s">
        <v>931</v>
      </c>
      <c r="D111" s="193" t="s">
        <v>932</v>
      </c>
      <c r="E111" s="363" t="s">
        <v>933</v>
      </c>
      <c r="F111" s="366">
        <v>0.2</v>
      </c>
      <c r="G111" s="194" t="s">
        <v>388</v>
      </c>
      <c r="H111" s="195" t="s">
        <v>457</v>
      </c>
      <c r="I111" s="180" t="s">
        <v>447</v>
      </c>
      <c r="J111" s="181"/>
    </row>
    <row r="112" spans="1:10" ht="27.75" customHeight="1" thickBot="1" x14ac:dyDescent="0.45">
      <c r="A112" s="192">
        <v>2</v>
      </c>
      <c r="B112" s="566"/>
      <c r="C112" s="363" t="s">
        <v>934</v>
      </c>
      <c r="D112" s="193" t="s">
        <v>918</v>
      </c>
      <c r="E112" s="363" t="s">
        <v>935</v>
      </c>
      <c r="F112" s="366">
        <v>0.35</v>
      </c>
      <c r="G112" s="194" t="s">
        <v>388</v>
      </c>
      <c r="H112" s="195" t="s">
        <v>457</v>
      </c>
      <c r="I112" s="180" t="s">
        <v>447</v>
      </c>
      <c r="J112" s="181"/>
    </row>
    <row r="113" spans="1:10" ht="27.75" customHeight="1" thickBot="1" x14ac:dyDescent="0.45">
      <c r="A113" s="192">
        <v>3</v>
      </c>
      <c r="B113" s="566"/>
      <c r="C113" s="363" t="s">
        <v>936</v>
      </c>
      <c r="D113" s="196" t="s">
        <v>916</v>
      </c>
      <c r="E113" s="363" t="s">
        <v>937</v>
      </c>
      <c r="F113" s="366">
        <v>0.4</v>
      </c>
      <c r="G113" s="194" t="s">
        <v>388</v>
      </c>
      <c r="H113" s="195" t="s">
        <v>457</v>
      </c>
      <c r="I113" s="180" t="s">
        <v>447</v>
      </c>
      <c r="J113" s="181"/>
    </row>
    <row r="114" spans="1:10" ht="27.75" customHeight="1" thickBot="1" x14ac:dyDescent="0.45">
      <c r="A114" s="182">
        <v>4</v>
      </c>
      <c r="B114" s="566"/>
      <c r="C114" s="363" t="s">
        <v>938</v>
      </c>
      <c r="D114" s="196" t="s">
        <v>922</v>
      </c>
      <c r="E114" s="363" t="s">
        <v>939</v>
      </c>
      <c r="F114" s="366">
        <v>0.05</v>
      </c>
      <c r="G114" s="194" t="s">
        <v>388</v>
      </c>
      <c r="H114" s="195" t="s">
        <v>457</v>
      </c>
      <c r="I114" s="180" t="s">
        <v>447</v>
      </c>
      <c r="J114" s="187"/>
    </row>
    <row r="115" spans="1:10" ht="27.75" customHeight="1" thickBot="1" x14ac:dyDescent="0.45">
      <c r="A115" s="182">
        <v>5</v>
      </c>
      <c r="B115" s="566"/>
      <c r="C115" s="363" t="s">
        <v>940</v>
      </c>
      <c r="D115" s="197" t="s">
        <v>914</v>
      </c>
      <c r="E115" s="363" t="s">
        <v>941</v>
      </c>
      <c r="F115" s="366">
        <v>0.3</v>
      </c>
      <c r="G115" s="194" t="s">
        <v>388</v>
      </c>
      <c r="H115" s="195" t="s">
        <v>457</v>
      </c>
      <c r="I115" s="180" t="s">
        <v>447</v>
      </c>
      <c r="J115" s="187"/>
    </row>
    <row r="116" spans="1:10" ht="27.75" customHeight="1" thickBot="1" x14ac:dyDescent="0.35">
      <c r="A116" s="587" t="s">
        <v>930</v>
      </c>
      <c r="B116" s="588"/>
      <c r="C116" s="589"/>
      <c r="D116" s="425"/>
      <c r="E116" s="425"/>
      <c r="F116" s="426">
        <f>SUM(F111:F115)</f>
        <v>1.3</v>
      </c>
      <c r="G116" s="199"/>
      <c r="H116" s="200"/>
      <c r="I116" s="200"/>
      <c r="J116" s="200"/>
    </row>
    <row r="117" spans="1:10" ht="27.75" customHeight="1" x14ac:dyDescent="0.3">
      <c r="A117" s="586" t="s">
        <v>1054</v>
      </c>
      <c r="B117" s="586"/>
      <c r="C117" s="586"/>
      <c r="D117" s="586"/>
      <c r="E117" s="586"/>
      <c r="F117" s="443">
        <f>F116+F110+F81+F78+F64+F53+F23</f>
        <v>2995.7350000000001</v>
      </c>
    </row>
  </sheetData>
  <mergeCells count="2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B3:B22"/>
    <mergeCell ref="A53:C53"/>
    <mergeCell ref="B65:B77"/>
    <mergeCell ref="A23:C23"/>
    <mergeCell ref="A78:C78"/>
    <mergeCell ref="B54:B63"/>
    <mergeCell ref="A64:E64"/>
    <mergeCell ref="B24:B52"/>
    <mergeCell ref="B82:B109"/>
    <mergeCell ref="B79:B80"/>
    <mergeCell ref="A81:C81"/>
    <mergeCell ref="A110:C110"/>
    <mergeCell ref="A117:E117"/>
    <mergeCell ref="B111:B115"/>
    <mergeCell ref="A116:C116"/>
  </mergeCells>
  <pageMargins left="0.25" right="0.25" top="0.75" bottom="0.75" header="0.3" footer="0.3"/>
  <pageSetup paperSize="9" scale="86" fitToHeight="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A7733-0D12-4632-AD8F-AC59C36A88A6}">
  <dimension ref="A1:B9"/>
  <sheetViews>
    <sheetView rightToLeft="1" tabSelected="1" workbookViewId="0">
      <selection activeCell="G13" sqref="G13"/>
    </sheetView>
  </sheetViews>
  <sheetFormatPr defaultRowHeight="14.4" x14ac:dyDescent="0.3"/>
  <cols>
    <col min="1" max="1" width="15.5546875" customWidth="1"/>
    <col min="2" max="2" width="22.33203125" customWidth="1"/>
  </cols>
  <sheetData>
    <row r="1" spans="1:2" ht="29.25" customHeight="1" x14ac:dyDescent="0.3">
      <c r="A1" s="596" t="s">
        <v>1060</v>
      </c>
      <c r="B1" s="596"/>
    </row>
    <row r="2" spans="1:2" ht="29.25" customHeight="1" x14ac:dyDescent="0.3">
      <c r="A2" s="428" t="s">
        <v>57</v>
      </c>
      <c r="B2" s="428">
        <v>1173.3579999999999</v>
      </c>
    </row>
    <row r="3" spans="1:2" ht="29.25" customHeight="1" x14ac:dyDescent="0.3">
      <c r="A3" s="428" t="s">
        <v>1057</v>
      </c>
      <c r="B3" s="428">
        <v>2087.3910000000001</v>
      </c>
    </row>
    <row r="4" spans="1:2" ht="29.25" customHeight="1" x14ac:dyDescent="0.3">
      <c r="A4" s="428" t="s">
        <v>1058</v>
      </c>
      <c r="B4" s="428">
        <v>961</v>
      </c>
    </row>
    <row r="5" spans="1:2" ht="29.25" customHeight="1" x14ac:dyDescent="0.3">
      <c r="A5" s="428" t="s">
        <v>540</v>
      </c>
      <c r="B5" s="428">
        <v>2037.9299639999999</v>
      </c>
    </row>
    <row r="6" spans="1:2" ht="29.25" customHeight="1" x14ac:dyDescent="0.3">
      <c r="A6" s="428" t="s">
        <v>550</v>
      </c>
      <c r="B6" s="428">
        <v>3289.5729999999999</v>
      </c>
    </row>
    <row r="7" spans="1:2" ht="29.25" customHeight="1" x14ac:dyDescent="0.3">
      <c r="A7" s="428" t="s">
        <v>907</v>
      </c>
      <c r="B7" s="428">
        <v>2447.645</v>
      </c>
    </row>
    <row r="8" spans="1:2" ht="29.25" customHeight="1" x14ac:dyDescent="0.3">
      <c r="A8" s="429" t="s">
        <v>1059</v>
      </c>
      <c r="B8" s="429">
        <v>2995.7350000000001</v>
      </c>
    </row>
    <row r="9" spans="1:2" ht="18" x14ac:dyDescent="0.3">
      <c r="A9" s="430" t="s">
        <v>1056</v>
      </c>
      <c r="B9" s="444">
        <f>SUM(B2:B8)</f>
        <v>14992.631964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طما</vt:lpstr>
      <vt:lpstr>ساقلتة</vt:lpstr>
      <vt:lpstr>دار السلام</vt:lpstr>
      <vt:lpstr> جرجا </vt:lpstr>
      <vt:lpstr>المنشأة</vt:lpstr>
      <vt:lpstr>المراغة</vt:lpstr>
      <vt:lpstr>البلينا</vt:lpstr>
      <vt:lpstr>اجمالى المراكز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2021-01-04T18:55:12Z</dcterms:modified>
</cp:coreProperties>
</file>